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1 AAA\2023\0. AUDITORÍA MODELO 3ANG 2023\"/>
    </mc:Choice>
  </mc:AlternateContent>
  <xr:revisionPtr revIDLastSave="0" documentId="13_ncr:1_{A84B4453-6A8C-4CF7-A632-1355ABD0D6F2}" xr6:coauthVersionLast="47" xr6:coauthVersionMax="47" xr10:uidLastSave="{00000000-0000-0000-0000-000000000000}"/>
  <bookViews>
    <workbookView xWindow="-150" yWindow="0" windowWidth="12150" windowHeight="10800" tabRatio="877" firstSheet="71" activeTab="76" xr2:uid="{00000000-000D-0000-FFFF-FFFF00000000}"/>
  </bookViews>
  <sheets>
    <sheet name="INDICE" sheetId="105" r:id="rId1"/>
    <sheet name="Marcas" sheetId="1" r:id="rId2"/>
    <sheet name="C.I." sheetId="107" r:id="rId3"/>
    <sheet name="NIIF" sheetId="77" r:id="rId4"/>
    <sheet name="M-1" sheetId="78" r:id="rId5"/>
    <sheet name="M-2" sheetId="74" r:id="rId6"/>
    <sheet name="BG-PG" sheetId="75" r:id="rId7"/>
    <sheet name="BG-PG.RC" sheetId="76" r:id="rId8"/>
    <sheet name="P-S.I" sheetId="80" r:id="rId9"/>
    <sheet name="P-101a" sheetId="2" r:id="rId10"/>
    <sheet name="101a-1" sheetId="83" r:id="rId11"/>
    <sheet name="101aRC" sheetId="6" r:id="rId12"/>
    <sheet name="101aRI" sheetId="5" r:id="rId13"/>
    <sheet name="P-101b" sheetId="3" r:id="rId14"/>
    <sheet name="101bRC" sheetId="8" r:id="rId15"/>
    <sheet name="P-102" sheetId="7" r:id="rId16"/>
    <sheet name="102-1" sheetId="84" r:id="rId17"/>
    <sheet name="102RC" sheetId="11" r:id="rId18"/>
    <sheet name="102RI" sheetId="10" r:id="rId19"/>
    <sheet name="P-103" sheetId="106" r:id="rId20"/>
    <sheet name="103-1" sheetId="85" r:id="rId21"/>
    <sheet name="P-104" sheetId="12" r:id="rId22"/>
    <sheet name="104-1" sheetId="86" r:id="rId23"/>
    <sheet name="104RC" sheetId="13" r:id="rId24"/>
    <sheet name="104RI" sheetId="14" r:id="rId25"/>
    <sheet name="104A" sheetId="104" r:id="rId26"/>
    <sheet name="P-105" sheetId="110" r:id="rId27"/>
    <sheet name="105-1" sheetId="87" r:id="rId28"/>
    <sheet name="105RC" sheetId="16" r:id="rId29"/>
    <sheet name="105RI" sheetId="17" r:id="rId30"/>
    <sheet name="P-111" sheetId="18" r:id="rId31"/>
    <sheet name="111-1" sheetId="88" r:id="rId32"/>
    <sheet name="111RC" sheetId="19" r:id="rId33"/>
    <sheet name="111RI" sheetId="20" r:id="rId34"/>
    <sheet name="P-113" sheetId="21" r:id="rId35"/>
    <sheet name="P-114" sheetId="22" r:id="rId36"/>
    <sheet name="114-1" sheetId="109" r:id="rId37"/>
    <sheet name="114RC" sheetId="23" r:id="rId38"/>
    <sheet name="114 RI" sheetId="24" r:id="rId39"/>
    <sheet name="P115" sheetId="28" r:id="rId40"/>
    <sheet name="115RC" sheetId="29" r:id="rId41"/>
    <sheet name="P-116" sheetId="25" r:id="rId42"/>
    <sheet name="116RC" sheetId="27" r:id="rId43"/>
    <sheet name="116RI" sheetId="26" r:id="rId44"/>
    <sheet name="P201" sheetId="31" r:id="rId45"/>
    <sheet name="201-1" sheetId="89" r:id="rId46"/>
    <sheet name="201-RC" sheetId="32" r:id="rId47"/>
    <sheet name="201-RI" sheetId="33" r:id="rId48"/>
    <sheet name="P-202" sheetId="34" r:id="rId49"/>
    <sheet name="202-1" sheetId="90" r:id="rId50"/>
    <sheet name="202RC" sheetId="35" r:id="rId51"/>
    <sheet name="P-204" sheetId="39" r:id="rId52"/>
    <sheet name="204-1" sheetId="91" r:id="rId53"/>
    <sheet name="204RC" sheetId="40" r:id="rId54"/>
    <sheet name="P207" sheetId="42" r:id="rId55"/>
    <sheet name="207-1" sheetId="92" r:id="rId56"/>
    <sheet name="207RC" sheetId="44" r:id="rId57"/>
    <sheet name="207RI" sheetId="45" r:id="rId58"/>
    <sheet name="P211" sheetId="46" r:id="rId59"/>
    <sheet name="211-RC" sheetId="47" r:id="rId60"/>
    <sheet name="211RI" sheetId="48" r:id="rId61"/>
    <sheet name="P-212" sheetId="49" r:id="rId62"/>
    <sheet name="212-1" sheetId="96" r:id="rId63"/>
    <sheet name="212-RC" sheetId="50" r:id="rId64"/>
    <sheet name="P-300" sheetId="52" r:id="rId65"/>
    <sheet name="300-1" sheetId="97" r:id="rId66"/>
    <sheet name="300RC" sheetId="53" r:id="rId67"/>
    <sheet name="P-600" sheetId="55" r:id="rId68"/>
    <sheet name="600-1" sheetId="98" r:id="rId69"/>
    <sheet name="600-RC" sheetId="56" r:id="rId70"/>
    <sheet name="600-RI" sheetId="57" r:id="rId71"/>
    <sheet name="P-602" sheetId="58" r:id="rId72"/>
    <sheet name="700-CV" sheetId="59" r:id="rId73"/>
    <sheet name="700CV-1" sheetId="101" r:id="rId74"/>
    <sheet name="700CV-RC" sheetId="62" r:id="rId75"/>
    <sheet name="700CV-RI" sheetId="61" r:id="rId76"/>
    <sheet name="700-AD" sheetId="60" r:id="rId77"/>
    <sheet name="700AD-1" sheetId="99" r:id="rId78"/>
    <sheet name="700-GV" sheetId="63" r:id="rId79"/>
    <sheet name="700-GV1" sheetId="100" r:id="rId80"/>
    <sheet name="700-RC" sheetId="65" r:id="rId81"/>
    <sheet name="P-708" sheetId="64" r:id="rId82"/>
    <sheet name="708-1" sheetId="103" r:id="rId83"/>
    <sheet name="P-800" sheetId="37" r:id="rId84"/>
    <sheet name="800-RC" sheetId="38" r:id="rId85"/>
    <sheet name="P-EC" sheetId="66" r:id="rId86"/>
    <sheet name="EC-RI" sheetId="67" r:id="rId87"/>
    <sheet name="EC-RC" sheetId="68" r:id="rId88"/>
    <sheet name="Contingente" sheetId="69" r:id="rId89"/>
    <sheet name="ContingenteRC" sheetId="70" r:id="rId90"/>
    <sheet name="P-PT" sheetId="71" r:id="rId91"/>
    <sheet name="H.H" sheetId="72" r:id="rId92"/>
    <sheet name="M-CS" sheetId="79" r:id="rId93"/>
    <sheet name="NIA" sheetId="81" r:id="rId94"/>
    <sheet name="RATIOS" sheetId="82" r:id="rId95"/>
  </sheets>
  <definedNames>
    <definedName name="_xlnm._FilterDatabase" localSheetId="11" hidden="1">'101aRC'!$A$12:$X$105</definedName>
    <definedName name="_xlnm._FilterDatabase" localSheetId="12" hidden="1">'101aRI'!$E$1:$E$73</definedName>
    <definedName name="_xlnm._FilterDatabase" localSheetId="9" hidden="1">'P-101a'!$A$18:$Q$68</definedName>
    <definedName name="_xlnm.Print_Area" localSheetId="10">'101a-1'!$B$1:$E$35</definedName>
    <definedName name="_xlnm.Print_Area" localSheetId="11">'101aRC'!$C$1:$J$115</definedName>
    <definedName name="_xlnm.Print_Area" localSheetId="12">'101aRI'!$B$1:$J$87</definedName>
    <definedName name="_xlnm.Print_Area" localSheetId="14">'101bRC'!$B$1:$J$60</definedName>
    <definedName name="_xlnm.Print_Area" localSheetId="16">'102-1'!$B$1:$E$35</definedName>
    <definedName name="_xlnm.Print_Area" localSheetId="17">'102RC'!$C$1:$J$62</definedName>
    <definedName name="_xlnm.Print_Area" localSheetId="18">'102RI'!$C$1:$J$41</definedName>
    <definedName name="_xlnm.Print_Area" localSheetId="22">'104-1'!$B$1:$E$35</definedName>
    <definedName name="_xlnm.Print_Area" localSheetId="25">'104A'!$B$1:$F$36</definedName>
    <definedName name="_xlnm.Print_Area" localSheetId="23">'104RC'!$C$1:$J$96</definedName>
    <definedName name="_xlnm.Print_Area" localSheetId="24">'104RI'!$C$1:$J$57</definedName>
    <definedName name="_xlnm.Print_Area" localSheetId="27">'105-1'!$B$1:$E$35</definedName>
    <definedName name="_xlnm.Print_Area" localSheetId="32">'111RC'!$C$1:$J$51</definedName>
    <definedName name="_xlnm.Print_Area" localSheetId="33">'111RI'!$C$1:$J$55</definedName>
    <definedName name="_xlnm.Print_Area" localSheetId="38">'114 RI'!$C$1:$J$56</definedName>
    <definedName name="_xlnm.Print_Area" localSheetId="37">'114RC'!$C$1:$J$38</definedName>
    <definedName name="_xlnm.Print_Area" localSheetId="40">'115RC'!$C$1:$J$42</definedName>
    <definedName name="_xlnm.Print_Area" localSheetId="42">'116RC'!$C$1:$J$62</definedName>
    <definedName name="_xlnm.Print_Area" localSheetId="43">'116RI'!$C$1:$J$37</definedName>
    <definedName name="_xlnm.Print_Area" localSheetId="45">'201-1'!$B$1:$E$35</definedName>
    <definedName name="_xlnm.Print_Area" localSheetId="46">'201-RC'!$C$1:$J$48</definedName>
    <definedName name="_xlnm.Print_Area" localSheetId="47">'201-RI'!$C$1:$J$44</definedName>
    <definedName name="_xlnm.Print_Area" localSheetId="50">'202RC'!$C$1:$J$38</definedName>
    <definedName name="_xlnm.Print_Area" localSheetId="6">'BG-PG'!$B$1:$Q$69</definedName>
    <definedName name="_xlnm.Print_Area" localSheetId="7">'BG-PG.RC'!$C$1:$J$51</definedName>
    <definedName name="_xlnm.Print_Area" localSheetId="4">'M-1'!$B$1:$Q$32</definedName>
    <definedName name="_xlnm.Print_Area" localSheetId="5">'M-2'!$B$1:$L$36</definedName>
    <definedName name="_xlnm.Print_Area" localSheetId="3">NIIF!$B$1:$J$78</definedName>
    <definedName name="_xlnm.Print_Area" localSheetId="9">'P-101a'!$B$1:$Q$72</definedName>
    <definedName name="_xlnm.Print_Area" localSheetId="13">'P-101b'!$B$1:$Q$63</definedName>
    <definedName name="_xlnm.Print_Area" localSheetId="15">'P-102'!$B$1:$Q$73</definedName>
    <definedName name="_xlnm.Print_Area" localSheetId="19">'P-103'!$B$1:$Q$42</definedName>
    <definedName name="_xlnm.Print_Area" localSheetId="21">'P-104'!$B$1:$Q$50</definedName>
    <definedName name="_xlnm.Print_Area" localSheetId="26">'P-105'!$B$1:$Q$70</definedName>
    <definedName name="_xlnm.Print_Area" localSheetId="30">'P-111'!$B$1:$Q$60</definedName>
    <definedName name="_xlnm.Print_Area" localSheetId="34">'P-113'!$B$1:$Q$36</definedName>
    <definedName name="_xlnm.Print_Area" localSheetId="39">'P115'!$B$1:$Q$49</definedName>
    <definedName name="_xlnm.Print_Area" localSheetId="41">'P-116'!$C$1:$Q$56</definedName>
    <definedName name="_xlnm.Print_Area" localSheetId="44">'P201'!$B$1:$Q$52</definedName>
    <definedName name="_xlnm.Print_Area" localSheetId="48">'P-202'!$B$1:$Q$40</definedName>
    <definedName name="_xlnm.Print_Area" localSheetId="8">'P-S.I'!$B$1:$Q$50</definedName>
    <definedName name="_xlnm.Print_Titles" localSheetId="11">'101aRC'!$1:$11</definedName>
    <definedName name="_xlnm.Print_Titles" localSheetId="12">'101aRI'!$1:$11</definedName>
    <definedName name="_xlnm.Print_Titles" localSheetId="14">'101bRC'!$1:$11</definedName>
    <definedName name="_xlnm.Print_Titles" localSheetId="17">'102RC'!$1:$11</definedName>
    <definedName name="_xlnm.Print_Titles" localSheetId="18">'102RI'!$1:$11</definedName>
    <definedName name="_xlnm.Print_Titles" localSheetId="23">'104RC'!$1:$11</definedName>
    <definedName name="_xlnm.Print_Titles" localSheetId="32">'111RC'!$1:$11</definedName>
    <definedName name="_xlnm.Print_Titles" localSheetId="6">'BG-PG'!$1:$19</definedName>
    <definedName name="_xlnm.Print_Titles" localSheetId="9">'P-101a'!$1:$19</definedName>
    <definedName name="_xlnm.Print_Titles" localSheetId="26">'P-105'!$1:$19</definedName>
    <definedName name="_xlnm.Print_Titles" localSheetId="30">'P-111'!$1:$19</definedName>
    <definedName name="_xlnm.Print_Titles" localSheetId="39">'P115'!$1:$19</definedName>
    <definedName name="_xlnm.Print_Titles" localSheetId="41">'P-116'!$1:$19</definedName>
    <definedName name="_xlnm.Print_Titles" localSheetId="8">'P-S.I'!$1:$19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 i="110" l="1"/>
  <c r="H8" i="110"/>
  <c r="C18" i="103" l="1"/>
  <c r="C17" i="103"/>
  <c r="C18" i="100"/>
  <c r="C17" i="100"/>
  <c r="C18" i="99"/>
  <c r="C17" i="99"/>
  <c r="C18" i="101"/>
  <c r="C17" i="101"/>
  <c r="C17" i="98"/>
  <c r="C18" i="98" s="1"/>
  <c r="C17" i="97"/>
  <c r="C18" i="97" s="1"/>
  <c r="C18" i="96"/>
  <c r="C17" i="96"/>
  <c r="C18" i="92"/>
  <c r="C17" i="92"/>
  <c r="C17" i="91"/>
  <c r="C18" i="91" s="1"/>
  <c r="C17" i="90"/>
  <c r="C18" i="90"/>
  <c r="C17" i="89"/>
  <c r="C18" i="89" s="1"/>
  <c r="C17" i="109" l="1"/>
  <c r="C18" i="109" s="1"/>
  <c r="D4" i="109"/>
  <c r="C18" i="88"/>
  <c r="C17" i="88"/>
  <c r="C18" i="87"/>
  <c r="C17" i="87"/>
  <c r="C18" i="86"/>
  <c r="C17" i="86"/>
  <c r="C18" i="85" l="1"/>
  <c r="C17" i="85"/>
  <c r="C17" i="84" l="1"/>
  <c r="C18" i="84" s="1"/>
  <c r="C18" i="83"/>
  <c r="C17" i="83"/>
  <c r="H31" i="65" l="1"/>
  <c r="G31" i="65"/>
  <c r="F31" i="65"/>
  <c r="H30" i="65"/>
  <c r="G30" i="65"/>
  <c r="F30" i="65"/>
  <c r="H29" i="65"/>
  <c r="G29" i="65"/>
  <c r="F29" i="65"/>
  <c r="H28" i="65"/>
  <c r="G28" i="65"/>
  <c r="F28" i="65"/>
  <c r="H27" i="65"/>
  <c r="G27" i="65"/>
  <c r="F27" i="65"/>
  <c r="H26" i="65"/>
  <c r="G26" i="65"/>
  <c r="F26" i="65"/>
  <c r="H25" i="65"/>
  <c r="G25" i="65"/>
  <c r="F25" i="65"/>
  <c r="H24" i="65"/>
  <c r="G24" i="65"/>
  <c r="F24" i="65"/>
  <c r="H23" i="65"/>
  <c r="G23" i="65"/>
  <c r="F23" i="65"/>
  <c r="H22" i="65"/>
  <c r="G22" i="65"/>
  <c r="F22" i="65"/>
  <c r="H21" i="65"/>
  <c r="G21" i="65"/>
  <c r="F21" i="65"/>
  <c r="H20" i="65"/>
  <c r="G20" i="65"/>
  <c r="F20" i="65"/>
  <c r="H19" i="65"/>
  <c r="G19" i="65"/>
  <c r="F19" i="65"/>
  <c r="H18" i="65"/>
  <c r="G18" i="65"/>
  <c r="F18" i="65"/>
  <c r="H17" i="65"/>
  <c r="G17" i="65"/>
  <c r="F17" i="65"/>
  <c r="H16" i="65"/>
  <c r="G16" i="65"/>
  <c r="F16" i="65"/>
  <c r="H18" i="62"/>
  <c r="G18" i="62"/>
  <c r="F18" i="62"/>
  <c r="F15" i="45" l="1"/>
  <c r="G15" i="45"/>
  <c r="H15" i="45"/>
  <c r="F17" i="45"/>
  <c r="G17" i="45"/>
  <c r="H17" i="45"/>
  <c r="F20" i="45"/>
  <c r="G20" i="45"/>
  <c r="H20" i="45"/>
  <c r="E7" i="5" l="1"/>
  <c r="E6" i="77" l="1"/>
  <c r="D11" i="105" l="1"/>
  <c r="D12" i="105" s="1"/>
  <c r="D13" i="105" s="1"/>
  <c r="D14" i="105" s="1"/>
  <c r="D15" i="105" s="1"/>
  <c r="D16" i="105" l="1"/>
  <c r="D17" i="105" s="1"/>
  <c r="D18" i="105" s="1"/>
  <c r="D19" i="105" s="1"/>
  <c r="D20" i="105" s="1"/>
  <c r="D21" i="105" s="1"/>
  <c r="D22" i="105" s="1"/>
  <c r="D23" i="105" s="1"/>
  <c r="D24" i="105" s="1"/>
  <c r="D25" i="105" s="1"/>
  <c r="D26" i="105" s="1"/>
  <c r="D27" i="105" s="1"/>
  <c r="D28" i="105" s="1"/>
  <c r="D29" i="105" s="1"/>
  <c r="D30" i="105" s="1"/>
  <c r="D31" i="105" s="1"/>
  <c r="D32" i="105" s="1"/>
  <c r="D33" i="105" s="1"/>
  <c r="D34" i="105" s="1"/>
  <c r="D35" i="105" s="1"/>
  <c r="D36" i="105" s="1"/>
  <c r="D37" i="105" s="1"/>
  <c r="D38" i="105" s="1"/>
  <c r="D39" i="105" s="1"/>
  <c r="D40" i="105" s="1"/>
  <c r="D41" i="105" s="1"/>
  <c r="D42" i="105" s="1"/>
  <c r="D43" i="105" s="1"/>
  <c r="D44" i="105" s="1"/>
  <c r="D45" i="105" s="1"/>
  <c r="D46" i="105" s="1"/>
  <c r="D47" i="105" s="1"/>
  <c r="D48" i="105" s="1"/>
  <c r="D49" i="105" s="1"/>
  <c r="D50" i="105" s="1"/>
  <c r="D51" i="105" s="1"/>
  <c r="D52" i="105" s="1"/>
  <c r="D53" i="105" s="1"/>
  <c r="D54" i="105" s="1"/>
  <c r="D55" i="105" s="1"/>
  <c r="D56" i="105" s="1"/>
  <c r="D57" i="105" s="1"/>
  <c r="D58" i="105" s="1"/>
  <c r="D59" i="105" s="1"/>
  <c r="D60" i="105" s="1"/>
  <c r="D61" i="105" s="1"/>
  <c r="D62" i="105" s="1"/>
  <c r="D63" i="105" s="1"/>
  <c r="D64" i="105" s="1"/>
  <c r="D65" i="105" s="1"/>
  <c r="D66" i="105" s="1"/>
  <c r="D67" i="105" s="1"/>
  <c r="D68" i="105" s="1"/>
  <c r="D69" i="105" s="1"/>
  <c r="D70" i="105" s="1"/>
  <c r="D71" i="105" s="1"/>
  <c r="D72" i="105" s="1"/>
  <c r="D73" i="105" s="1"/>
  <c r="D74" i="105" s="1"/>
  <c r="D75" i="105" s="1"/>
  <c r="D76" i="105" s="1"/>
  <c r="D77" i="105" s="1"/>
  <c r="D78" i="105" s="1"/>
  <c r="D79" i="105" s="1"/>
  <c r="D80" i="105" s="1"/>
  <c r="D81" i="105" s="1"/>
  <c r="D82" i="105" s="1"/>
  <c r="D83" i="105" s="1"/>
  <c r="D84" i="105" s="1"/>
  <c r="D85" i="105" s="1"/>
  <c r="D86" i="105" s="1"/>
  <c r="D87" i="105" s="1"/>
  <c r="D88" i="105" s="1"/>
  <c r="D89" i="105" s="1"/>
  <c r="D90" i="105" s="1"/>
  <c r="D91" i="105" s="1"/>
  <c r="D92" i="105" s="1"/>
  <c r="D93" i="105" s="1"/>
  <c r="D94" i="105" s="1"/>
  <c r="D95" i="105" s="1"/>
  <c r="D96" i="105" s="1"/>
  <c r="D97" i="105" s="1"/>
  <c r="D98" i="105" s="1"/>
  <c r="D99" i="105" s="1"/>
  <c r="D100" i="105" s="1"/>
  <c r="D101" i="105" s="1"/>
  <c r="D102" i="105" s="1"/>
  <c r="D103" i="105" s="1"/>
  <c r="D104" i="105" s="1"/>
  <c r="D105" i="105" s="1"/>
  <c r="D106" i="105" s="1"/>
  <c r="D107" i="105" s="1"/>
  <c r="D108" i="105" s="1"/>
  <c r="L8" i="106"/>
  <c r="H8" i="106"/>
  <c r="F42" i="8" l="1"/>
  <c r="G42" i="8"/>
  <c r="H42" i="8"/>
  <c r="F43" i="8"/>
  <c r="G43" i="8"/>
  <c r="H43" i="8"/>
  <c r="F44" i="8"/>
  <c r="G44" i="8"/>
  <c r="H44" i="8"/>
  <c r="F45" i="8"/>
  <c r="G45" i="8"/>
  <c r="H45" i="8"/>
  <c r="H41" i="8" l="1"/>
  <c r="G41" i="8"/>
  <c r="F41" i="8"/>
  <c r="H40" i="8"/>
  <c r="G40" i="8"/>
  <c r="F40" i="8"/>
  <c r="H39" i="8"/>
  <c r="G39" i="8"/>
  <c r="F39" i="8"/>
  <c r="H38" i="8"/>
  <c r="G38" i="8"/>
  <c r="F38" i="8"/>
  <c r="H37" i="8"/>
  <c r="G37" i="8"/>
  <c r="F37" i="8"/>
  <c r="H36" i="8"/>
  <c r="G36" i="8"/>
  <c r="F36" i="8"/>
  <c r="H35" i="8"/>
  <c r="G35" i="8"/>
  <c r="F35" i="8"/>
  <c r="H46" i="8"/>
  <c r="G46" i="8"/>
  <c r="F46" i="8"/>
  <c r="H34" i="8"/>
  <c r="G34" i="8"/>
  <c r="F34" i="8"/>
  <c r="H33" i="8"/>
  <c r="G33" i="8"/>
  <c r="F33" i="8"/>
  <c r="H31" i="8"/>
  <c r="G31" i="8"/>
  <c r="F31" i="8"/>
  <c r="H57" i="77" l="1"/>
  <c r="G57" i="77"/>
  <c r="F57" i="77"/>
  <c r="H56" i="77"/>
  <c r="G56" i="77"/>
  <c r="F56" i="77"/>
  <c r="H55" i="77"/>
  <c r="G55" i="77"/>
  <c r="F55" i="77"/>
  <c r="H54" i="77"/>
  <c r="G54" i="77"/>
  <c r="F54" i="77"/>
  <c r="H53" i="77"/>
  <c r="G53" i="77"/>
  <c r="F53" i="77"/>
  <c r="H52" i="77"/>
  <c r="G52" i="77"/>
  <c r="F52" i="77"/>
  <c r="H51" i="77"/>
  <c r="G51" i="77"/>
  <c r="F51" i="77"/>
  <c r="H50" i="77"/>
  <c r="G50" i="77"/>
  <c r="F50" i="77"/>
  <c r="H49" i="77"/>
  <c r="G49" i="77"/>
  <c r="F49" i="77"/>
  <c r="H48" i="77"/>
  <c r="G48" i="77"/>
  <c r="F48" i="77"/>
  <c r="H47" i="77"/>
  <c r="G47" i="77"/>
  <c r="F47" i="77"/>
  <c r="H46" i="77"/>
  <c r="G46" i="77"/>
  <c r="F46" i="77"/>
  <c r="D4" i="103" l="1"/>
  <c r="D4" i="101"/>
  <c r="D4" i="100"/>
  <c r="D4" i="99"/>
  <c r="D4" i="98"/>
  <c r="D4" i="97"/>
  <c r="D4" i="96"/>
  <c r="D4" i="92"/>
  <c r="D4" i="91"/>
  <c r="D4" i="90"/>
  <c r="D4" i="89"/>
  <c r="D4" i="88"/>
  <c r="D4" i="87"/>
  <c r="D4" i="86"/>
  <c r="D4" i="85"/>
  <c r="D4" i="84"/>
  <c r="G63" i="77" l="1"/>
  <c r="H63" i="77"/>
  <c r="F63" i="77"/>
  <c r="I63" i="77" l="1"/>
  <c r="F64" i="77" s="1"/>
  <c r="E67" i="77" s="1"/>
  <c r="G64" i="77"/>
  <c r="E68" i="77" s="1"/>
  <c r="H70" i="6"/>
  <c r="G70" i="6"/>
  <c r="F70" i="6"/>
  <c r="H69" i="6"/>
  <c r="G69" i="6"/>
  <c r="F69" i="6"/>
  <c r="H68" i="6"/>
  <c r="G68" i="6"/>
  <c r="F68" i="6"/>
  <c r="H66" i="6"/>
  <c r="G66" i="6"/>
  <c r="F66" i="6"/>
  <c r="H65" i="6"/>
  <c r="G65" i="6"/>
  <c r="F65" i="6"/>
  <c r="H64" i="6"/>
  <c r="G64" i="6"/>
  <c r="F64" i="6"/>
  <c r="H63" i="6"/>
  <c r="G63" i="6"/>
  <c r="F63" i="6"/>
  <c r="H61" i="6"/>
  <c r="G61" i="6"/>
  <c r="F61" i="6"/>
  <c r="H60" i="6"/>
  <c r="G60" i="6"/>
  <c r="F60" i="6"/>
  <c r="H59" i="6"/>
  <c r="G59" i="6"/>
  <c r="F59" i="6"/>
  <c r="H58" i="6"/>
  <c r="G58" i="6"/>
  <c r="F58" i="6"/>
  <c r="H57" i="6"/>
  <c r="G57" i="6"/>
  <c r="F57" i="6"/>
  <c r="H56" i="6"/>
  <c r="G56" i="6"/>
  <c r="F56" i="6"/>
  <c r="H55" i="6"/>
  <c r="G55" i="6"/>
  <c r="F55" i="6"/>
  <c r="H54" i="6"/>
  <c r="G54" i="6"/>
  <c r="F54" i="6"/>
  <c r="H53" i="6"/>
  <c r="G53" i="6"/>
  <c r="F53" i="6"/>
  <c r="H52" i="6"/>
  <c r="G52" i="6"/>
  <c r="F52" i="6"/>
  <c r="H51" i="6"/>
  <c r="G51" i="6"/>
  <c r="F51" i="6"/>
  <c r="H50" i="6"/>
  <c r="G50" i="6"/>
  <c r="F50" i="6"/>
  <c r="F42" i="6" l="1"/>
  <c r="G42" i="6"/>
  <c r="H42" i="6"/>
  <c r="F43" i="6"/>
  <c r="G43" i="6"/>
  <c r="H43" i="6"/>
  <c r="F44" i="6"/>
  <c r="G44" i="6"/>
  <c r="H44" i="6"/>
  <c r="F46" i="6"/>
  <c r="G46" i="6"/>
  <c r="H46" i="6"/>
  <c r="F47" i="6"/>
  <c r="G47" i="6"/>
  <c r="H47" i="6"/>
  <c r="F48" i="6"/>
  <c r="G48" i="6"/>
  <c r="H48" i="6"/>
  <c r="L8" i="80" l="1"/>
  <c r="H8" i="80"/>
  <c r="L8" i="78" l="1"/>
  <c r="H8" i="78"/>
  <c r="J45" i="76"/>
  <c r="H37" i="76"/>
  <c r="G37" i="76"/>
  <c r="F37" i="76"/>
  <c r="H36" i="76"/>
  <c r="G36" i="76"/>
  <c r="F36" i="76"/>
  <c r="H35" i="76"/>
  <c r="G35" i="76"/>
  <c r="F35" i="76"/>
  <c r="H34" i="76"/>
  <c r="G34" i="76"/>
  <c r="F34" i="76"/>
  <c r="H33" i="76"/>
  <c r="G33" i="76"/>
  <c r="F33" i="76"/>
  <c r="H32" i="76"/>
  <c r="G32" i="76"/>
  <c r="F32" i="76"/>
  <c r="H31" i="76"/>
  <c r="G31" i="76"/>
  <c r="F31" i="76"/>
  <c r="H30" i="76"/>
  <c r="G30" i="76"/>
  <c r="F30" i="76"/>
  <c r="H29" i="76"/>
  <c r="G29" i="76"/>
  <c r="F29" i="76"/>
  <c r="H28" i="76"/>
  <c r="G28" i="76"/>
  <c r="F28" i="76"/>
  <c r="H27" i="76"/>
  <c r="G27" i="76"/>
  <c r="F27" i="76"/>
  <c r="H26" i="76"/>
  <c r="G26" i="76"/>
  <c r="F26" i="76"/>
  <c r="H25" i="76"/>
  <c r="G25" i="76"/>
  <c r="F25" i="76"/>
  <c r="H24" i="76"/>
  <c r="G24" i="76"/>
  <c r="F24" i="76"/>
  <c r="H22" i="76"/>
  <c r="G22" i="76"/>
  <c r="F22" i="76"/>
  <c r="H21" i="76"/>
  <c r="G21" i="76"/>
  <c r="F21" i="76"/>
  <c r="H20" i="76"/>
  <c r="G20" i="76"/>
  <c r="F20" i="76"/>
  <c r="H19" i="76"/>
  <c r="G19" i="76"/>
  <c r="F19" i="76"/>
  <c r="H18" i="76"/>
  <c r="G18" i="76"/>
  <c r="F18" i="76"/>
  <c r="H17" i="76"/>
  <c r="G17" i="76"/>
  <c r="F17" i="76"/>
  <c r="H16" i="76"/>
  <c r="G16" i="76"/>
  <c r="F16" i="76"/>
  <c r="H15" i="76"/>
  <c r="G15" i="76"/>
  <c r="F15" i="76"/>
  <c r="H14" i="76"/>
  <c r="G14" i="76"/>
  <c r="F14" i="76"/>
  <c r="H13" i="76"/>
  <c r="G13" i="76"/>
  <c r="F13" i="76"/>
  <c r="E7" i="76"/>
  <c r="L8" i="75"/>
  <c r="H8" i="75"/>
  <c r="I8" i="74"/>
  <c r="H8" i="74"/>
  <c r="J28" i="74"/>
  <c r="J27" i="74"/>
  <c r="J26" i="74"/>
  <c r="J25" i="74"/>
  <c r="J24" i="74"/>
  <c r="F23" i="74"/>
  <c r="L25" i="74" s="1"/>
  <c r="L22" i="74"/>
  <c r="K35" i="74"/>
  <c r="F8" i="72"/>
  <c r="E8" i="72"/>
  <c r="L8" i="71"/>
  <c r="H8" i="71"/>
  <c r="J45" i="70"/>
  <c r="H37" i="70"/>
  <c r="G37" i="70"/>
  <c r="F37" i="70"/>
  <c r="H36" i="70"/>
  <c r="G36" i="70"/>
  <c r="F36" i="70"/>
  <c r="H35" i="70"/>
  <c r="G35" i="70"/>
  <c r="F35" i="70"/>
  <c r="H34" i="70"/>
  <c r="G34" i="70"/>
  <c r="F34" i="70"/>
  <c r="H33" i="70"/>
  <c r="G33" i="70"/>
  <c r="F33" i="70"/>
  <c r="H32" i="70"/>
  <c r="G32" i="70"/>
  <c r="F32" i="70"/>
  <c r="H31" i="70"/>
  <c r="G31" i="70"/>
  <c r="F31" i="70"/>
  <c r="H30" i="70"/>
  <c r="G30" i="70"/>
  <c r="F30" i="70"/>
  <c r="H29" i="70"/>
  <c r="G29" i="70"/>
  <c r="F29" i="70"/>
  <c r="H28" i="70"/>
  <c r="G28" i="70"/>
  <c r="F28" i="70"/>
  <c r="H27" i="70"/>
  <c r="G27" i="70"/>
  <c r="F27" i="70"/>
  <c r="H26" i="70"/>
  <c r="G26" i="70"/>
  <c r="F26" i="70"/>
  <c r="H25" i="70"/>
  <c r="G25" i="70"/>
  <c r="F25" i="70"/>
  <c r="H24" i="70"/>
  <c r="G24" i="70"/>
  <c r="F24" i="70"/>
  <c r="H23" i="70"/>
  <c r="G23" i="70"/>
  <c r="F23" i="70"/>
  <c r="H22" i="70"/>
  <c r="G22" i="70"/>
  <c r="F22" i="70"/>
  <c r="H21" i="70"/>
  <c r="G21" i="70"/>
  <c r="F21" i="70"/>
  <c r="H20" i="70"/>
  <c r="G20" i="70"/>
  <c r="F20" i="70"/>
  <c r="H19" i="70"/>
  <c r="G19" i="70"/>
  <c r="F19" i="70"/>
  <c r="H18" i="70"/>
  <c r="G18" i="70"/>
  <c r="F18" i="70"/>
  <c r="H17" i="70"/>
  <c r="G17" i="70"/>
  <c r="F17" i="70"/>
  <c r="H16" i="70"/>
  <c r="G16" i="70"/>
  <c r="F16" i="70"/>
  <c r="H15" i="70"/>
  <c r="G15" i="70"/>
  <c r="F15" i="70"/>
  <c r="H14" i="70"/>
  <c r="G14" i="70"/>
  <c r="F14" i="70"/>
  <c r="H13" i="70"/>
  <c r="G13" i="70"/>
  <c r="F13" i="70"/>
  <c r="E7" i="70"/>
  <c r="L8" i="69"/>
  <c r="H8" i="69"/>
  <c r="H20" i="68"/>
  <c r="G20" i="68"/>
  <c r="F20" i="68"/>
  <c r="H19" i="68"/>
  <c r="G19" i="68"/>
  <c r="F19" i="68"/>
  <c r="H18" i="68"/>
  <c r="G18" i="68"/>
  <c r="F18" i="68"/>
  <c r="H17" i="68"/>
  <c r="G17" i="68"/>
  <c r="F17" i="68"/>
  <c r="H16" i="68"/>
  <c r="G16" i="68"/>
  <c r="F16" i="68"/>
  <c r="H15" i="68"/>
  <c r="G15" i="68"/>
  <c r="F15" i="68"/>
  <c r="H34" i="68"/>
  <c r="G34" i="68"/>
  <c r="F34" i="68"/>
  <c r="H33" i="68"/>
  <c r="G33" i="68"/>
  <c r="F33" i="68"/>
  <c r="H32" i="68"/>
  <c r="G32" i="68"/>
  <c r="F32" i="68"/>
  <c r="H31" i="68"/>
  <c r="G31" i="68"/>
  <c r="F31" i="68"/>
  <c r="H30" i="68"/>
  <c r="G30" i="68"/>
  <c r="F30" i="68"/>
  <c r="H29" i="68"/>
  <c r="G29" i="68"/>
  <c r="F29" i="68"/>
  <c r="H28" i="68"/>
  <c r="G28" i="68"/>
  <c r="F28" i="68"/>
  <c r="H27" i="68"/>
  <c r="G27" i="68"/>
  <c r="F27" i="68"/>
  <c r="H26" i="68"/>
  <c r="G26" i="68"/>
  <c r="F26" i="68"/>
  <c r="H25" i="68"/>
  <c r="G25" i="68"/>
  <c r="F25" i="68"/>
  <c r="H24" i="68"/>
  <c r="G24" i="68"/>
  <c r="F24" i="68"/>
  <c r="H23" i="68"/>
  <c r="G23" i="68"/>
  <c r="F23" i="68"/>
  <c r="H22" i="68"/>
  <c r="G22" i="68"/>
  <c r="F22" i="68"/>
  <c r="H21" i="68"/>
  <c r="G21" i="68"/>
  <c r="F21" i="68"/>
  <c r="J48" i="68"/>
  <c r="H40" i="68"/>
  <c r="G40" i="68"/>
  <c r="F40" i="68"/>
  <c r="H39" i="68"/>
  <c r="G39" i="68"/>
  <c r="F39" i="68"/>
  <c r="H38" i="68"/>
  <c r="G38" i="68"/>
  <c r="F38" i="68"/>
  <c r="H37" i="68"/>
  <c r="G37" i="68"/>
  <c r="F37" i="68"/>
  <c r="H36" i="68"/>
  <c r="G36" i="68"/>
  <c r="F36" i="68"/>
  <c r="H35" i="68"/>
  <c r="G35" i="68"/>
  <c r="F35" i="68"/>
  <c r="H14" i="68"/>
  <c r="G14" i="68"/>
  <c r="F14" i="68"/>
  <c r="H13" i="68"/>
  <c r="G13" i="68"/>
  <c r="F13" i="68"/>
  <c r="H12" i="68"/>
  <c r="G12" i="68"/>
  <c r="F12" i="68"/>
  <c r="E7" i="68"/>
  <c r="J33" i="67"/>
  <c r="H25" i="67"/>
  <c r="G25" i="67"/>
  <c r="F25" i="67"/>
  <c r="H24" i="67"/>
  <c r="G24" i="67"/>
  <c r="F24" i="67"/>
  <c r="H23" i="67"/>
  <c r="G23" i="67"/>
  <c r="F23" i="67"/>
  <c r="H22" i="67"/>
  <c r="G22" i="67"/>
  <c r="F22" i="67"/>
  <c r="H21" i="67"/>
  <c r="G21" i="67"/>
  <c r="F21" i="67"/>
  <c r="H20" i="67"/>
  <c r="G20" i="67"/>
  <c r="F20" i="67"/>
  <c r="H19" i="67"/>
  <c r="G19" i="67"/>
  <c r="F19" i="67"/>
  <c r="H18" i="67"/>
  <c r="G18" i="67"/>
  <c r="F18" i="67"/>
  <c r="H17" i="67"/>
  <c r="G17" i="67"/>
  <c r="F17" i="67"/>
  <c r="H16" i="67"/>
  <c r="G16" i="67"/>
  <c r="F16" i="67"/>
  <c r="H15" i="67"/>
  <c r="G15" i="67"/>
  <c r="F15" i="67"/>
  <c r="H14" i="67"/>
  <c r="G14" i="67"/>
  <c r="F14" i="67"/>
  <c r="H13" i="67"/>
  <c r="G13" i="67"/>
  <c r="F13" i="67"/>
  <c r="E7" i="67"/>
  <c r="L8" i="66"/>
  <c r="H8" i="66"/>
  <c r="H15" i="65"/>
  <c r="G15" i="65"/>
  <c r="F15" i="65"/>
  <c r="H14" i="65"/>
  <c r="G14" i="65"/>
  <c r="F14" i="65"/>
  <c r="J40" i="65"/>
  <c r="H32" i="65"/>
  <c r="G32" i="65"/>
  <c r="F32" i="65"/>
  <c r="H13" i="65"/>
  <c r="G13" i="65"/>
  <c r="F13" i="65"/>
  <c r="E7" i="65"/>
  <c r="L8" i="64"/>
  <c r="H8" i="64"/>
  <c r="L8" i="63"/>
  <c r="H8" i="63"/>
  <c r="F39" i="76" l="1"/>
  <c r="H27" i="67"/>
  <c r="F27" i="67"/>
  <c r="G27" i="67"/>
  <c r="F39" i="70"/>
  <c r="G39" i="70"/>
  <c r="I39" i="70" s="1"/>
  <c r="F40" i="70" s="1"/>
  <c r="H39" i="70"/>
  <c r="G39" i="76"/>
  <c r="I39" i="76" s="1"/>
  <c r="G40" i="76" s="1"/>
  <c r="E44" i="76" s="1"/>
  <c r="H39" i="76"/>
  <c r="F32" i="74"/>
  <c r="D61" i="74" s="1"/>
  <c r="F61" i="74" s="1"/>
  <c r="D76" i="74"/>
  <c r="H76" i="74" s="1"/>
  <c r="G84" i="74" s="1"/>
  <c r="G85" i="74" s="1"/>
  <c r="I93" i="74" s="1"/>
  <c r="I110" i="74" s="1"/>
  <c r="I112" i="74" s="1"/>
  <c r="L18" i="74"/>
  <c r="F28" i="74"/>
  <c r="F30" i="74" s="1"/>
  <c r="L28" i="74" s="1"/>
  <c r="F19" i="74"/>
  <c r="L24" i="74" s="1"/>
  <c r="D63" i="74"/>
  <c r="F63" i="74" s="1"/>
  <c r="G63" i="74" s="1"/>
  <c r="I63" i="74" s="1"/>
  <c r="D75" i="74"/>
  <c r="D64" i="74"/>
  <c r="F64" i="74" s="1"/>
  <c r="F42" i="68"/>
  <c r="H42" i="68"/>
  <c r="G42" i="68"/>
  <c r="G34" i="65"/>
  <c r="F34" i="65"/>
  <c r="H34" i="65"/>
  <c r="L8" i="60"/>
  <c r="H8" i="60"/>
  <c r="J31" i="62"/>
  <c r="H23" i="62"/>
  <c r="G23" i="62"/>
  <c r="F23" i="62"/>
  <c r="H22" i="62"/>
  <c r="G22" i="62"/>
  <c r="F22" i="62"/>
  <c r="H21" i="62"/>
  <c r="G21" i="62"/>
  <c r="F21" i="62"/>
  <c r="H20" i="62"/>
  <c r="G20" i="62"/>
  <c r="F20" i="62"/>
  <c r="H19" i="62"/>
  <c r="G19" i="62"/>
  <c r="F19" i="62"/>
  <c r="H17" i="62"/>
  <c r="G17" i="62"/>
  <c r="F17" i="62"/>
  <c r="H16" i="62"/>
  <c r="G16" i="62"/>
  <c r="F16" i="62"/>
  <c r="H15" i="62"/>
  <c r="G15" i="62"/>
  <c r="F15" i="62"/>
  <c r="H14" i="62"/>
  <c r="G14" i="62"/>
  <c r="F14" i="62"/>
  <c r="H13" i="62"/>
  <c r="G13" i="62"/>
  <c r="F13" i="62"/>
  <c r="E7" i="62"/>
  <c r="H30" i="61"/>
  <c r="G30" i="61"/>
  <c r="F30" i="61"/>
  <c r="H29" i="61"/>
  <c r="G29" i="61"/>
  <c r="F29" i="61"/>
  <c r="H28" i="61"/>
  <c r="G28" i="61"/>
  <c r="F28" i="61"/>
  <c r="H27" i="61"/>
  <c r="G27" i="61"/>
  <c r="F27" i="61"/>
  <c r="H26" i="61"/>
  <c r="G26" i="61"/>
  <c r="F26" i="61"/>
  <c r="H25" i="61"/>
  <c r="G25" i="61"/>
  <c r="F25" i="61"/>
  <c r="H24" i="61"/>
  <c r="G24" i="61"/>
  <c r="F24" i="61"/>
  <c r="H23" i="61"/>
  <c r="G23" i="61"/>
  <c r="F23" i="61"/>
  <c r="H22" i="61"/>
  <c r="G22" i="61"/>
  <c r="F22" i="61"/>
  <c r="H21" i="61"/>
  <c r="G21" i="61"/>
  <c r="F21" i="61"/>
  <c r="H20" i="61"/>
  <c r="G20" i="61"/>
  <c r="F20" i="61"/>
  <c r="H19" i="61"/>
  <c r="G19" i="61"/>
  <c r="F19" i="61"/>
  <c r="H18" i="61"/>
  <c r="G18" i="61"/>
  <c r="F18" i="61"/>
  <c r="H17" i="61"/>
  <c r="G17" i="61"/>
  <c r="F17" i="61"/>
  <c r="H16" i="61"/>
  <c r="G16" i="61"/>
  <c r="F16" i="61"/>
  <c r="H15" i="61"/>
  <c r="G15" i="61"/>
  <c r="F15" i="61"/>
  <c r="J69" i="61"/>
  <c r="H61" i="61"/>
  <c r="G61" i="61"/>
  <c r="F61" i="61"/>
  <c r="H60" i="61"/>
  <c r="G60" i="61"/>
  <c r="F60" i="61"/>
  <c r="H59" i="61"/>
  <c r="G59" i="61"/>
  <c r="F59" i="61"/>
  <c r="H58" i="61"/>
  <c r="G58" i="61"/>
  <c r="F58" i="61"/>
  <c r="H57" i="61"/>
  <c r="G57" i="61"/>
  <c r="F57" i="61"/>
  <c r="H56" i="61"/>
  <c r="G56" i="61"/>
  <c r="F56" i="61"/>
  <c r="H55" i="61"/>
  <c r="G55" i="61"/>
  <c r="F55" i="61"/>
  <c r="H54" i="61"/>
  <c r="G54" i="61"/>
  <c r="F54" i="61"/>
  <c r="H53" i="61"/>
  <c r="G53" i="61"/>
  <c r="F53" i="61"/>
  <c r="H52" i="61"/>
  <c r="G52" i="61"/>
  <c r="F52" i="61"/>
  <c r="H51" i="61"/>
  <c r="G51" i="61"/>
  <c r="F51" i="61"/>
  <c r="H50" i="61"/>
  <c r="G50" i="61"/>
  <c r="F50" i="61"/>
  <c r="H49" i="61"/>
  <c r="G49" i="61"/>
  <c r="F49" i="61"/>
  <c r="H48" i="61"/>
  <c r="G48" i="61"/>
  <c r="F48" i="61"/>
  <c r="H47" i="61"/>
  <c r="G47" i="61"/>
  <c r="F47" i="61"/>
  <c r="H46" i="61"/>
  <c r="G46" i="61"/>
  <c r="F46" i="61"/>
  <c r="H45" i="61"/>
  <c r="G45" i="61"/>
  <c r="F45" i="61"/>
  <c r="H44" i="61"/>
  <c r="G44" i="61"/>
  <c r="F44" i="61"/>
  <c r="H43" i="61"/>
  <c r="G43" i="61"/>
  <c r="F43" i="61"/>
  <c r="H42" i="61"/>
  <c r="G42" i="61"/>
  <c r="F42" i="61"/>
  <c r="H41" i="61"/>
  <c r="G41" i="61"/>
  <c r="F41" i="61"/>
  <c r="H40" i="61"/>
  <c r="G40" i="61"/>
  <c r="F40" i="61"/>
  <c r="H39" i="61"/>
  <c r="G39" i="61"/>
  <c r="F39" i="61"/>
  <c r="H38" i="61"/>
  <c r="G38" i="61"/>
  <c r="F38" i="61"/>
  <c r="H37" i="61"/>
  <c r="G37" i="61"/>
  <c r="F37" i="61"/>
  <c r="H36" i="61"/>
  <c r="G36" i="61"/>
  <c r="F36" i="61"/>
  <c r="H35" i="61"/>
  <c r="G35" i="61"/>
  <c r="F35" i="61"/>
  <c r="H34" i="61"/>
  <c r="G34" i="61"/>
  <c r="F34" i="61"/>
  <c r="H33" i="61"/>
  <c r="G33" i="61"/>
  <c r="F33" i="61"/>
  <c r="H32" i="61"/>
  <c r="G32" i="61"/>
  <c r="F32" i="61"/>
  <c r="H31" i="61"/>
  <c r="G31" i="61"/>
  <c r="F31" i="61"/>
  <c r="H14" i="61"/>
  <c r="G14" i="61"/>
  <c r="F14" i="61"/>
  <c r="H13" i="61"/>
  <c r="G13" i="61"/>
  <c r="F13" i="61"/>
  <c r="E7" i="61"/>
  <c r="L8" i="59"/>
  <c r="H8" i="59"/>
  <c r="L8" i="58"/>
  <c r="H8" i="58"/>
  <c r="H28" i="57"/>
  <c r="G28" i="57"/>
  <c r="F28" i="57"/>
  <c r="H27" i="57"/>
  <c r="G27" i="57"/>
  <c r="F27" i="57"/>
  <c r="H26" i="57"/>
  <c r="G26" i="57"/>
  <c r="F26" i="57"/>
  <c r="H25" i="57"/>
  <c r="G25" i="57"/>
  <c r="F25" i="57"/>
  <c r="H24" i="57"/>
  <c r="G24" i="57"/>
  <c r="F24" i="57"/>
  <c r="H23" i="57"/>
  <c r="G23" i="57"/>
  <c r="F23" i="57"/>
  <c r="H22" i="57"/>
  <c r="G22" i="57"/>
  <c r="F22" i="57"/>
  <c r="H21" i="57"/>
  <c r="G21" i="57"/>
  <c r="F21" i="57"/>
  <c r="H20" i="57"/>
  <c r="G20" i="57"/>
  <c r="F20" i="57"/>
  <c r="H19" i="57"/>
  <c r="G19" i="57"/>
  <c r="F19" i="57"/>
  <c r="H18" i="57"/>
  <c r="G18" i="57"/>
  <c r="F18" i="57"/>
  <c r="H17" i="57"/>
  <c r="G17" i="57"/>
  <c r="F17" i="57"/>
  <c r="H16" i="57"/>
  <c r="G16" i="57"/>
  <c r="F16" i="57"/>
  <c r="H15" i="57"/>
  <c r="G15" i="57"/>
  <c r="F15" i="57"/>
  <c r="H50" i="57"/>
  <c r="G50" i="57"/>
  <c r="F50" i="57"/>
  <c r="H49" i="57"/>
  <c r="G49" i="57"/>
  <c r="F49" i="57"/>
  <c r="H48" i="57"/>
  <c r="G48" i="57"/>
  <c r="F48" i="57"/>
  <c r="H47" i="57"/>
  <c r="G47" i="57"/>
  <c r="F47" i="57"/>
  <c r="H46" i="57"/>
  <c r="G46" i="57"/>
  <c r="F46" i="57"/>
  <c r="H45" i="57"/>
  <c r="G45" i="57"/>
  <c r="F45" i="57"/>
  <c r="H44" i="57"/>
  <c r="G44" i="57"/>
  <c r="F44" i="57"/>
  <c r="H43" i="57"/>
  <c r="G43" i="57"/>
  <c r="F43" i="57"/>
  <c r="H42" i="57"/>
  <c r="G42" i="57"/>
  <c r="F42" i="57"/>
  <c r="H41" i="57"/>
  <c r="G41" i="57"/>
  <c r="F41" i="57"/>
  <c r="H40" i="57"/>
  <c r="G40" i="57"/>
  <c r="F40" i="57"/>
  <c r="H39" i="57"/>
  <c r="G39" i="57"/>
  <c r="F39" i="57"/>
  <c r="H38" i="57"/>
  <c r="G38" i="57"/>
  <c r="F38" i="57"/>
  <c r="H37" i="57"/>
  <c r="G37" i="57"/>
  <c r="F37" i="57"/>
  <c r="H36" i="57"/>
  <c r="G36" i="57"/>
  <c r="F36" i="57"/>
  <c r="H35" i="57"/>
  <c r="G35" i="57"/>
  <c r="F35" i="57"/>
  <c r="H34" i="57"/>
  <c r="G34" i="57"/>
  <c r="F34" i="57"/>
  <c r="H33" i="57"/>
  <c r="G33" i="57"/>
  <c r="F33" i="57"/>
  <c r="H32" i="57"/>
  <c r="G32" i="57"/>
  <c r="F32" i="57"/>
  <c r="H31" i="57"/>
  <c r="G31" i="57"/>
  <c r="F31" i="57"/>
  <c r="H30" i="57"/>
  <c r="G30" i="57"/>
  <c r="F30" i="57"/>
  <c r="H29" i="57"/>
  <c r="G29" i="57"/>
  <c r="F29" i="57"/>
  <c r="H32" i="56"/>
  <c r="G32" i="56"/>
  <c r="F32" i="56"/>
  <c r="H31" i="56"/>
  <c r="G31" i="56"/>
  <c r="F31" i="56"/>
  <c r="H30" i="56"/>
  <c r="G30" i="56"/>
  <c r="F30" i="56"/>
  <c r="H29" i="56"/>
  <c r="G29" i="56"/>
  <c r="F29" i="56"/>
  <c r="H28" i="56"/>
  <c r="G28" i="56"/>
  <c r="F28" i="56"/>
  <c r="H27" i="56"/>
  <c r="G27" i="56"/>
  <c r="F27" i="56"/>
  <c r="H26" i="56"/>
  <c r="G26" i="56"/>
  <c r="F26" i="56"/>
  <c r="H25" i="56"/>
  <c r="G25" i="56"/>
  <c r="F25" i="56"/>
  <c r="H24" i="56"/>
  <c r="G24" i="56"/>
  <c r="F24" i="56"/>
  <c r="H23" i="56"/>
  <c r="G23" i="56"/>
  <c r="F23" i="56"/>
  <c r="H22" i="56"/>
  <c r="G22" i="56"/>
  <c r="F22" i="56"/>
  <c r="H21" i="56"/>
  <c r="G21" i="56"/>
  <c r="F21" i="56"/>
  <c r="H20" i="56"/>
  <c r="G20" i="56"/>
  <c r="F20" i="56"/>
  <c r="H19" i="56"/>
  <c r="G19" i="56"/>
  <c r="F19" i="56"/>
  <c r="H18" i="56"/>
  <c r="G18" i="56"/>
  <c r="F18" i="56"/>
  <c r="H17" i="56"/>
  <c r="G17" i="56"/>
  <c r="F17" i="56"/>
  <c r="H16" i="56"/>
  <c r="G16" i="56"/>
  <c r="F16" i="56"/>
  <c r="H15" i="56"/>
  <c r="G15" i="56"/>
  <c r="F15" i="56"/>
  <c r="J59" i="57"/>
  <c r="H51" i="57"/>
  <c r="G51" i="57"/>
  <c r="F51" i="57"/>
  <c r="H14" i="57"/>
  <c r="G14" i="57"/>
  <c r="F14" i="57"/>
  <c r="H13" i="57"/>
  <c r="G13" i="57"/>
  <c r="F13" i="57"/>
  <c r="E7" i="57"/>
  <c r="D4" i="56"/>
  <c r="D4" i="57" s="1"/>
  <c r="J53" i="56"/>
  <c r="H45" i="56"/>
  <c r="G45" i="56"/>
  <c r="F45" i="56"/>
  <c r="H44" i="56"/>
  <c r="G44" i="56"/>
  <c r="F44" i="56"/>
  <c r="H43" i="56"/>
  <c r="G43" i="56"/>
  <c r="F43" i="56"/>
  <c r="H42" i="56"/>
  <c r="G42" i="56"/>
  <c r="F42" i="56"/>
  <c r="H41" i="56"/>
  <c r="G41" i="56"/>
  <c r="F41" i="56"/>
  <c r="H40" i="56"/>
  <c r="G40" i="56"/>
  <c r="F40" i="56"/>
  <c r="H39" i="56"/>
  <c r="G39" i="56"/>
  <c r="F39" i="56"/>
  <c r="H38" i="56"/>
  <c r="G38" i="56"/>
  <c r="F38" i="56"/>
  <c r="H37" i="56"/>
  <c r="G37" i="56"/>
  <c r="F37" i="56"/>
  <c r="H35" i="56"/>
  <c r="G35" i="56"/>
  <c r="F35" i="56"/>
  <c r="H34" i="56"/>
  <c r="G34" i="56"/>
  <c r="F34" i="56"/>
  <c r="H33" i="56"/>
  <c r="G33" i="56"/>
  <c r="F33" i="56"/>
  <c r="H14" i="56"/>
  <c r="G14" i="56"/>
  <c r="F14" i="56"/>
  <c r="H13" i="56"/>
  <c r="G13" i="56"/>
  <c r="F13" i="56"/>
  <c r="E7" i="56"/>
  <c r="L8" i="55"/>
  <c r="H8" i="55"/>
  <c r="J36" i="53"/>
  <c r="H28" i="53"/>
  <c r="G28" i="53"/>
  <c r="F28" i="53"/>
  <c r="H27" i="53"/>
  <c r="G27" i="53"/>
  <c r="F27" i="53"/>
  <c r="H26" i="53"/>
  <c r="G26" i="53"/>
  <c r="F26" i="53"/>
  <c r="H25" i="53"/>
  <c r="G25" i="53"/>
  <c r="F25" i="53"/>
  <c r="H24" i="53"/>
  <c r="G24" i="53"/>
  <c r="F24" i="53"/>
  <c r="H23" i="53"/>
  <c r="G23" i="53"/>
  <c r="F23" i="53"/>
  <c r="H22" i="53"/>
  <c r="G22" i="53"/>
  <c r="F22" i="53"/>
  <c r="H21" i="53"/>
  <c r="G21" i="53"/>
  <c r="F21" i="53"/>
  <c r="H20" i="53"/>
  <c r="G20" i="53"/>
  <c r="F20" i="53"/>
  <c r="H19" i="53"/>
  <c r="G19" i="53"/>
  <c r="F19" i="53"/>
  <c r="H18" i="53"/>
  <c r="G18" i="53"/>
  <c r="F18" i="53"/>
  <c r="H17" i="53"/>
  <c r="G17" i="53"/>
  <c r="F17" i="53"/>
  <c r="H16" i="53"/>
  <c r="G16" i="53"/>
  <c r="F16" i="53"/>
  <c r="H15" i="53"/>
  <c r="G15" i="53"/>
  <c r="F15" i="53"/>
  <c r="H14" i="53"/>
  <c r="G14" i="53"/>
  <c r="F14" i="53"/>
  <c r="H13" i="53"/>
  <c r="G13" i="53"/>
  <c r="F13" i="53"/>
  <c r="E7" i="53"/>
  <c r="L8" i="52"/>
  <c r="H8" i="52"/>
  <c r="I27" i="67" l="1"/>
  <c r="F28" i="67" s="1"/>
  <c r="E32" i="67" s="1"/>
  <c r="G40" i="70"/>
  <c r="E44" i="70" s="1"/>
  <c r="F30" i="53"/>
  <c r="H30" i="53"/>
  <c r="G30" i="53"/>
  <c r="I30" i="53" s="1"/>
  <c r="F31" i="53" s="1"/>
  <c r="I42" i="68"/>
  <c r="G43" i="68" s="1"/>
  <c r="E47" i="68" s="1"/>
  <c r="F47" i="56"/>
  <c r="H47" i="56"/>
  <c r="I34" i="65"/>
  <c r="F35" i="65" s="1"/>
  <c r="E38" i="65" s="1"/>
  <c r="G28" i="67"/>
  <c r="E31" i="67" s="1"/>
  <c r="D62" i="74"/>
  <c r="F62" i="74" s="1"/>
  <c r="H62" i="74" s="1"/>
  <c r="J62" i="74" s="1"/>
  <c r="D78" i="74"/>
  <c r="F40" i="76"/>
  <c r="E43" i="76" s="1"/>
  <c r="L30" i="74"/>
  <c r="L32" i="74" s="1"/>
  <c r="H63" i="74"/>
  <c r="J63" i="74" s="1"/>
  <c r="G62" i="74"/>
  <c r="I62" i="74" s="1"/>
  <c r="H64" i="74"/>
  <c r="J64" i="74" s="1"/>
  <c r="G64" i="74"/>
  <c r="I64" i="74" s="1"/>
  <c r="H61" i="74"/>
  <c r="J61" i="74" s="1"/>
  <c r="G61" i="74"/>
  <c r="I61" i="74" s="1"/>
  <c r="E43" i="70"/>
  <c r="I40" i="70"/>
  <c r="H25" i="62"/>
  <c r="F25" i="62"/>
  <c r="G25" i="62"/>
  <c r="G63" i="61"/>
  <c r="F63" i="61"/>
  <c r="H63" i="61"/>
  <c r="F53" i="57"/>
  <c r="H53" i="57"/>
  <c r="G53" i="57"/>
  <c r="G47" i="56"/>
  <c r="J32" i="50"/>
  <c r="H24" i="50"/>
  <c r="G24" i="50"/>
  <c r="F24" i="50"/>
  <c r="H23" i="50"/>
  <c r="G23" i="50"/>
  <c r="F23" i="50"/>
  <c r="H22" i="50"/>
  <c r="G22" i="50"/>
  <c r="F22" i="50"/>
  <c r="H21" i="50"/>
  <c r="G21" i="50"/>
  <c r="F21" i="50"/>
  <c r="H20" i="50"/>
  <c r="G20" i="50"/>
  <c r="F20" i="50"/>
  <c r="H19" i="50"/>
  <c r="G19" i="50"/>
  <c r="F19" i="50"/>
  <c r="H18" i="50"/>
  <c r="G18" i="50"/>
  <c r="F18" i="50"/>
  <c r="H17" i="50"/>
  <c r="G17" i="50"/>
  <c r="F17" i="50"/>
  <c r="H16" i="50"/>
  <c r="G16" i="50"/>
  <c r="F16" i="50"/>
  <c r="H15" i="50"/>
  <c r="G15" i="50"/>
  <c r="F15" i="50"/>
  <c r="H14" i="50"/>
  <c r="G14" i="50"/>
  <c r="F14" i="50"/>
  <c r="H13" i="50"/>
  <c r="G13" i="50"/>
  <c r="F13" i="50"/>
  <c r="E7" i="50"/>
  <c r="L8" i="49"/>
  <c r="H8" i="49"/>
  <c r="H22" i="48"/>
  <c r="G22" i="48"/>
  <c r="F22" i="48"/>
  <c r="H21" i="48"/>
  <c r="G21" i="48"/>
  <c r="F21" i="48"/>
  <c r="H20" i="48"/>
  <c r="G20" i="48"/>
  <c r="F20" i="48"/>
  <c r="H19" i="48"/>
  <c r="G19" i="48"/>
  <c r="F19" i="48"/>
  <c r="H18" i="48"/>
  <c r="G18" i="48"/>
  <c r="F18" i="48"/>
  <c r="H17" i="48"/>
  <c r="G17" i="48"/>
  <c r="F17" i="48"/>
  <c r="H16" i="48"/>
  <c r="G16" i="48"/>
  <c r="F16" i="48"/>
  <c r="H15" i="48"/>
  <c r="G15" i="48"/>
  <c r="F15" i="48"/>
  <c r="H14" i="48"/>
  <c r="G14" i="48"/>
  <c r="F14" i="48"/>
  <c r="H13" i="48"/>
  <c r="G13" i="48"/>
  <c r="F13" i="48"/>
  <c r="E7" i="48"/>
  <c r="J48" i="47"/>
  <c r="H40" i="47"/>
  <c r="G40" i="47"/>
  <c r="F40" i="47"/>
  <c r="H39" i="47"/>
  <c r="G39" i="47"/>
  <c r="F39" i="47"/>
  <c r="H38" i="47"/>
  <c r="G38" i="47"/>
  <c r="F38" i="47"/>
  <c r="H37" i="47"/>
  <c r="G37" i="47"/>
  <c r="F37" i="47"/>
  <c r="H36" i="47"/>
  <c r="G36" i="47"/>
  <c r="F36" i="47"/>
  <c r="H35" i="47"/>
  <c r="G35" i="47"/>
  <c r="F35" i="47"/>
  <c r="H34" i="47"/>
  <c r="G34" i="47"/>
  <c r="F34" i="47"/>
  <c r="H33" i="47"/>
  <c r="G33" i="47"/>
  <c r="F33" i="47"/>
  <c r="H32" i="47"/>
  <c r="G32" i="47"/>
  <c r="F32" i="47"/>
  <c r="H31" i="47"/>
  <c r="G31" i="47"/>
  <c r="F31" i="47"/>
  <c r="H30" i="47"/>
  <c r="G30" i="47"/>
  <c r="F30" i="47"/>
  <c r="H29" i="47"/>
  <c r="G29" i="47"/>
  <c r="F29" i="47"/>
  <c r="H28" i="47"/>
  <c r="G28" i="47"/>
  <c r="F28" i="47"/>
  <c r="H27" i="47"/>
  <c r="G27" i="47"/>
  <c r="F27" i="47"/>
  <c r="H26" i="47"/>
  <c r="G26" i="47"/>
  <c r="F26" i="47"/>
  <c r="H25" i="47"/>
  <c r="G25" i="47"/>
  <c r="F25" i="47"/>
  <c r="H24" i="47"/>
  <c r="G24" i="47"/>
  <c r="F24" i="47"/>
  <c r="H23" i="47"/>
  <c r="G23" i="47"/>
  <c r="F23" i="47"/>
  <c r="H22" i="47"/>
  <c r="G22" i="47"/>
  <c r="F22" i="47"/>
  <c r="H21" i="47"/>
  <c r="G21" i="47"/>
  <c r="F21" i="47"/>
  <c r="H20" i="47"/>
  <c r="G20" i="47"/>
  <c r="F20" i="47"/>
  <c r="H19" i="47"/>
  <c r="G19" i="47"/>
  <c r="F19" i="47"/>
  <c r="H18" i="47"/>
  <c r="G18" i="47"/>
  <c r="F18" i="47"/>
  <c r="H17" i="47"/>
  <c r="G17" i="47"/>
  <c r="F17" i="47"/>
  <c r="H16" i="47"/>
  <c r="G16" i="47"/>
  <c r="F16" i="47"/>
  <c r="H15" i="47"/>
  <c r="G15" i="47"/>
  <c r="F15" i="47"/>
  <c r="H14" i="47"/>
  <c r="G14" i="47"/>
  <c r="F14" i="47"/>
  <c r="H13" i="47"/>
  <c r="G13" i="47"/>
  <c r="F13" i="47"/>
  <c r="E7" i="47"/>
  <c r="L34" i="74" l="1"/>
  <c r="L35" i="74" s="1"/>
  <c r="F43" i="68"/>
  <c r="E46" i="68" s="1"/>
  <c r="I28" i="67"/>
  <c r="I63" i="61"/>
  <c r="G64" i="61" s="1"/>
  <c r="E67" i="61" s="1"/>
  <c r="I47" i="56"/>
  <c r="G48" i="56" s="1"/>
  <c r="E52" i="56" s="1"/>
  <c r="I53" i="57"/>
  <c r="F54" i="57" s="1"/>
  <c r="E58" i="57" s="1"/>
  <c r="I25" i="62"/>
  <c r="F26" i="62" s="1"/>
  <c r="E29" i="62" s="1"/>
  <c r="I40" i="76"/>
  <c r="H42" i="47"/>
  <c r="I43" i="68"/>
  <c r="G35" i="65"/>
  <c r="G31" i="53"/>
  <c r="E35" i="53" s="1"/>
  <c r="G26" i="50"/>
  <c r="F26" i="50"/>
  <c r="I26" i="50" s="1"/>
  <c r="F27" i="50" s="1"/>
  <c r="H26" i="50"/>
  <c r="G24" i="48"/>
  <c r="F24" i="48"/>
  <c r="H24" i="48"/>
  <c r="F42" i="47"/>
  <c r="G42" i="47"/>
  <c r="G54" i="57"/>
  <c r="E57" i="57" s="1"/>
  <c r="F48" i="56"/>
  <c r="E34" i="53"/>
  <c r="L8" i="46"/>
  <c r="H8" i="46"/>
  <c r="H21" i="45"/>
  <c r="G21" i="45"/>
  <c r="F21" i="45"/>
  <c r="H19" i="45"/>
  <c r="G19" i="45"/>
  <c r="F19" i="45"/>
  <c r="H18" i="45"/>
  <c r="G18" i="45"/>
  <c r="F18" i="45"/>
  <c r="H25" i="45"/>
  <c r="G25" i="45"/>
  <c r="F25" i="45"/>
  <c r="H24" i="45"/>
  <c r="G24" i="45"/>
  <c r="F24" i="45"/>
  <c r="H23" i="45"/>
  <c r="G23" i="45"/>
  <c r="F23" i="45"/>
  <c r="H22" i="45"/>
  <c r="G22" i="45"/>
  <c r="F22" i="45"/>
  <c r="H26" i="45"/>
  <c r="G26" i="45"/>
  <c r="F26" i="45"/>
  <c r="H16" i="45"/>
  <c r="G16" i="45"/>
  <c r="F16" i="45"/>
  <c r="H14" i="45"/>
  <c r="G14" i="45"/>
  <c r="F14" i="45"/>
  <c r="H13" i="45"/>
  <c r="G13" i="45"/>
  <c r="F13" i="45"/>
  <c r="H28" i="45"/>
  <c r="G28" i="45"/>
  <c r="F28" i="45"/>
  <c r="J48" i="45"/>
  <c r="H40" i="45"/>
  <c r="G40" i="45"/>
  <c r="F40" i="45"/>
  <c r="H39" i="45"/>
  <c r="G39" i="45"/>
  <c r="F39" i="45"/>
  <c r="H38" i="45"/>
  <c r="G38" i="45"/>
  <c r="F38" i="45"/>
  <c r="H37" i="45"/>
  <c r="G37" i="45"/>
  <c r="F37" i="45"/>
  <c r="H36" i="45"/>
  <c r="G36" i="45"/>
  <c r="F36" i="45"/>
  <c r="H35" i="45"/>
  <c r="G35" i="45"/>
  <c r="F35" i="45"/>
  <c r="H34" i="45"/>
  <c r="G34" i="45"/>
  <c r="F34" i="45"/>
  <c r="H33" i="45"/>
  <c r="G33" i="45"/>
  <c r="F33" i="45"/>
  <c r="H32" i="45"/>
  <c r="G32" i="45"/>
  <c r="F32" i="45"/>
  <c r="H31" i="45"/>
  <c r="G31" i="45"/>
  <c r="F31" i="45"/>
  <c r="H30" i="45"/>
  <c r="G30" i="45"/>
  <c r="F30" i="45"/>
  <c r="H29" i="45"/>
  <c r="G29" i="45"/>
  <c r="F29" i="45"/>
  <c r="H27" i="45"/>
  <c r="G27" i="45"/>
  <c r="F27" i="45"/>
  <c r="E7" i="45"/>
  <c r="H42" i="44"/>
  <c r="G42" i="44"/>
  <c r="F42" i="44"/>
  <c r="H41" i="44"/>
  <c r="G41" i="44"/>
  <c r="F41" i="44"/>
  <c r="H40" i="44"/>
  <c r="G40" i="44"/>
  <c r="F40" i="44"/>
  <c r="H39" i="44"/>
  <c r="G39" i="44"/>
  <c r="F39" i="44"/>
  <c r="H38" i="44"/>
  <c r="G38" i="44"/>
  <c r="F38" i="44"/>
  <c r="H37" i="44"/>
  <c r="G37" i="44"/>
  <c r="F37" i="44"/>
  <c r="H36" i="44"/>
  <c r="G36" i="44"/>
  <c r="F36" i="44"/>
  <c r="H35" i="44"/>
  <c r="G35" i="44"/>
  <c r="F35" i="44"/>
  <c r="H34" i="44"/>
  <c r="G34" i="44"/>
  <c r="F34" i="44"/>
  <c r="H33" i="44"/>
  <c r="G33" i="44"/>
  <c r="F33" i="44"/>
  <c r="H32" i="44"/>
  <c r="G32" i="44"/>
  <c r="F32" i="44"/>
  <c r="H31" i="44"/>
  <c r="G31" i="44"/>
  <c r="F31" i="44"/>
  <c r="H30" i="44"/>
  <c r="G30" i="44"/>
  <c r="F30" i="44"/>
  <c r="H29" i="44"/>
  <c r="G29" i="44"/>
  <c r="F29" i="44"/>
  <c r="J51" i="44"/>
  <c r="H43" i="44"/>
  <c r="G43" i="44"/>
  <c r="F43" i="44"/>
  <c r="H28" i="44"/>
  <c r="G28" i="44"/>
  <c r="F28" i="44"/>
  <c r="H27" i="44"/>
  <c r="G27" i="44"/>
  <c r="F27" i="44"/>
  <c r="H26" i="44"/>
  <c r="G26" i="44"/>
  <c r="F26" i="44"/>
  <c r="H25" i="44"/>
  <c r="G25" i="44"/>
  <c r="F25" i="44"/>
  <c r="H24" i="44"/>
  <c r="G24" i="44"/>
  <c r="F24" i="44"/>
  <c r="H23" i="44"/>
  <c r="G23" i="44"/>
  <c r="F23" i="44"/>
  <c r="H22" i="44"/>
  <c r="G22" i="44"/>
  <c r="F22" i="44"/>
  <c r="H21" i="44"/>
  <c r="G21" i="44"/>
  <c r="F21" i="44"/>
  <c r="H20" i="44"/>
  <c r="G20" i="44"/>
  <c r="F20" i="44"/>
  <c r="H19" i="44"/>
  <c r="G19" i="44"/>
  <c r="F19" i="44"/>
  <c r="H18" i="44"/>
  <c r="G18" i="44"/>
  <c r="F18" i="44"/>
  <c r="H17" i="44"/>
  <c r="G17" i="44"/>
  <c r="F17" i="44"/>
  <c r="H16" i="44"/>
  <c r="G16" i="44"/>
  <c r="F16" i="44"/>
  <c r="H15" i="44"/>
  <c r="G15" i="44"/>
  <c r="F15" i="44"/>
  <c r="H14" i="44"/>
  <c r="G14" i="44"/>
  <c r="F14" i="44"/>
  <c r="H13" i="44"/>
  <c r="G13" i="44"/>
  <c r="F13" i="44"/>
  <c r="E7" i="44"/>
  <c r="I42" i="47" l="1"/>
  <c r="F43" i="47" s="1"/>
  <c r="F64" i="61"/>
  <c r="E68" i="61" s="1"/>
  <c r="G26" i="62"/>
  <c r="E30" i="62" s="1"/>
  <c r="G27" i="50"/>
  <c r="E31" i="50" s="1"/>
  <c r="I54" i="57"/>
  <c r="I31" i="53"/>
  <c r="I24" i="48"/>
  <c r="F25" i="48" s="1"/>
  <c r="E28" i="48" s="1"/>
  <c r="E39" i="65"/>
  <c r="I35" i="65"/>
  <c r="I64" i="61"/>
  <c r="E51" i="56"/>
  <c r="I48" i="56"/>
  <c r="E30" i="50"/>
  <c r="G25" i="48"/>
  <c r="E29" i="48" s="1"/>
  <c r="E46" i="47"/>
  <c r="G43" i="47"/>
  <c r="E47" i="47" s="1"/>
  <c r="F42" i="45"/>
  <c r="H42" i="45"/>
  <c r="G42" i="45"/>
  <c r="F45" i="44"/>
  <c r="H45" i="44"/>
  <c r="G45" i="44"/>
  <c r="L8" i="42"/>
  <c r="H8" i="42"/>
  <c r="I27" i="50" l="1"/>
  <c r="I26" i="62"/>
  <c r="I45" i="44"/>
  <c r="F46" i="44" s="1"/>
  <c r="I25" i="48"/>
  <c r="I43" i="47"/>
  <c r="I42" i="45"/>
  <c r="G43" i="45" s="1"/>
  <c r="E46" i="45" s="1"/>
  <c r="E49" i="44"/>
  <c r="H33" i="40"/>
  <c r="G33" i="40"/>
  <c r="F33" i="40"/>
  <c r="H32" i="40"/>
  <c r="G32" i="40"/>
  <c r="F32" i="40"/>
  <c r="H31" i="40"/>
  <c r="G31" i="40"/>
  <c r="F31" i="40"/>
  <c r="H30" i="40"/>
  <c r="G30" i="40"/>
  <c r="F30" i="40"/>
  <c r="H29" i="40"/>
  <c r="G29" i="40"/>
  <c r="F29" i="40"/>
  <c r="H28" i="40"/>
  <c r="G28" i="40"/>
  <c r="F28" i="40"/>
  <c r="H27" i="40"/>
  <c r="G27" i="40"/>
  <c r="F27" i="40"/>
  <c r="H26" i="40"/>
  <c r="G26" i="40"/>
  <c r="F26" i="40"/>
  <c r="H25" i="40"/>
  <c r="G25" i="40"/>
  <c r="F25" i="40"/>
  <c r="H24" i="40"/>
  <c r="G24" i="40"/>
  <c r="F24" i="40"/>
  <c r="H23" i="40"/>
  <c r="G23" i="40"/>
  <c r="F23" i="40"/>
  <c r="H22" i="40"/>
  <c r="G22" i="40"/>
  <c r="F22" i="40"/>
  <c r="H21" i="40"/>
  <c r="G21" i="40"/>
  <c r="F21" i="40"/>
  <c r="H20" i="40"/>
  <c r="G20" i="40"/>
  <c r="F20" i="40"/>
  <c r="H19" i="40"/>
  <c r="G19" i="40"/>
  <c r="F19" i="40"/>
  <c r="H18" i="40"/>
  <c r="G18" i="40"/>
  <c r="F18" i="40"/>
  <c r="H17" i="40"/>
  <c r="G17" i="40"/>
  <c r="F17" i="40"/>
  <c r="J43" i="40"/>
  <c r="H16" i="40"/>
  <c r="G16" i="40"/>
  <c r="F16" i="40"/>
  <c r="H15" i="40"/>
  <c r="G15" i="40"/>
  <c r="F15" i="40"/>
  <c r="H14" i="40"/>
  <c r="G14" i="40"/>
  <c r="F14" i="40"/>
  <c r="H13" i="40"/>
  <c r="G13" i="40"/>
  <c r="F13" i="40"/>
  <c r="E7" i="40"/>
  <c r="G46" i="44" l="1"/>
  <c r="F43" i="45"/>
  <c r="E47" i="45" s="1"/>
  <c r="G37" i="40"/>
  <c r="H37" i="40"/>
  <c r="F37" i="40"/>
  <c r="E50" i="44" l="1"/>
  <c r="I46" i="44"/>
  <c r="I37" i="40"/>
  <c r="G38" i="40" s="1"/>
  <c r="E42" i="40" s="1"/>
  <c r="I43" i="45"/>
  <c r="F38" i="40" l="1"/>
  <c r="E41" i="40" l="1"/>
  <c r="I38" i="40"/>
  <c r="L8" i="39"/>
  <c r="H8" i="39"/>
  <c r="J33" i="38"/>
  <c r="H25" i="38"/>
  <c r="G25" i="38"/>
  <c r="F25" i="38"/>
  <c r="H24" i="38"/>
  <c r="G24" i="38"/>
  <c r="F24" i="38"/>
  <c r="H23" i="38"/>
  <c r="G23" i="38"/>
  <c r="F23" i="38"/>
  <c r="H22" i="38"/>
  <c r="G22" i="38"/>
  <c r="F22" i="38"/>
  <c r="H21" i="38"/>
  <c r="G21" i="38"/>
  <c r="F21" i="38"/>
  <c r="H20" i="38"/>
  <c r="G20" i="38"/>
  <c r="F20" i="38"/>
  <c r="H19" i="38"/>
  <c r="G19" i="38"/>
  <c r="F19" i="38"/>
  <c r="H18" i="38"/>
  <c r="G18" i="38"/>
  <c r="F18" i="38"/>
  <c r="H17" i="38"/>
  <c r="G17" i="38"/>
  <c r="F17" i="38"/>
  <c r="H16" i="38"/>
  <c r="G16" i="38"/>
  <c r="F16" i="38"/>
  <c r="H15" i="38"/>
  <c r="G15" i="38"/>
  <c r="F15" i="38"/>
  <c r="H14" i="38"/>
  <c r="G14" i="38"/>
  <c r="F14" i="38"/>
  <c r="H13" i="38"/>
  <c r="G13" i="38"/>
  <c r="F13" i="38"/>
  <c r="E7" i="38"/>
  <c r="L8" i="37"/>
  <c r="H8" i="37"/>
  <c r="J32" i="35"/>
  <c r="H24" i="35"/>
  <c r="G24" i="35"/>
  <c r="F24" i="35"/>
  <c r="H23" i="35"/>
  <c r="G23" i="35"/>
  <c r="F23" i="35"/>
  <c r="H22" i="35"/>
  <c r="G22" i="35"/>
  <c r="F22" i="35"/>
  <c r="H21" i="35"/>
  <c r="G21" i="35"/>
  <c r="F21" i="35"/>
  <c r="H20" i="35"/>
  <c r="G20" i="35"/>
  <c r="F20" i="35"/>
  <c r="H19" i="35"/>
  <c r="G19" i="35"/>
  <c r="F19" i="35"/>
  <c r="H18" i="35"/>
  <c r="G18" i="35"/>
  <c r="F18" i="35"/>
  <c r="H17" i="35"/>
  <c r="G17" i="35"/>
  <c r="F17" i="35"/>
  <c r="H16" i="35"/>
  <c r="G16" i="35"/>
  <c r="F16" i="35"/>
  <c r="H15" i="35"/>
  <c r="G15" i="35"/>
  <c r="F15" i="35"/>
  <c r="H14" i="35"/>
  <c r="G14" i="35"/>
  <c r="F14" i="35"/>
  <c r="H13" i="35"/>
  <c r="G13" i="35"/>
  <c r="F13" i="35"/>
  <c r="E7" i="35"/>
  <c r="L8" i="34"/>
  <c r="H8" i="34"/>
  <c r="H26" i="35" l="1"/>
  <c r="H27" i="38"/>
  <c r="F27" i="38"/>
  <c r="G27" i="38"/>
  <c r="F26" i="35"/>
  <c r="G26" i="35"/>
  <c r="I26" i="35" l="1"/>
  <c r="G27" i="35" s="1"/>
  <c r="E31" i="35" s="1"/>
  <c r="I27" i="38"/>
  <c r="G28" i="38" s="1"/>
  <c r="E32" i="38" s="1"/>
  <c r="F28" i="38"/>
  <c r="F27" i="35"/>
  <c r="E31" i="38" l="1"/>
  <c r="I28" i="38"/>
  <c r="E30" i="35"/>
  <c r="I27" i="35"/>
  <c r="J38" i="33" l="1"/>
  <c r="H30" i="33"/>
  <c r="G30" i="33"/>
  <c r="F30" i="33"/>
  <c r="H29" i="33"/>
  <c r="G29" i="33"/>
  <c r="F29" i="33"/>
  <c r="H28" i="33"/>
  <c r="G28" i="33"/>
  <c r="F28" i="33"/>
  <c r="H27" i="33"/>
  <c r="G27" i="33"/>
  <c r="F27" i="33"/>
  <c r="H26" i="33"/>
  <c r="G26" i="33"/>
  <c r="F26" i="33"/>
  <c r="H25" i="33"/>
  <c r="G25" i="33"/>
  <c r="F25" i="33"/>
  <c r="H24" i="33"/>
  <c r="G24" i="33"/>
  <c r="F24" i="33"/>
  <c r="H23" i="33"/>
  <c r="G23" i="33"/>
  <c r="F23" i="33"/>
  <c r="H22" i="33"/>
  <c r="G22" i="33"/>
  <c r="F22" i="33"/>
  <c r="H21" i="33"/>
  <c r="G21" i="33"/>
  <c r="F21" i="33"/>
  <c r="H20" i="33"/>
  <c r="G20" i="33"/>
  <c r="F20" i="33"/>
  <c r="H19" i="33"/>
  <c r="G19" i="33"/>
  <c r="F19" i="33"/>
  <c r="H18" i="33"/>
  <c r="G18" i="33"/>
  <c r="F18" i="33"/>
  <c r="H17" i="33"/>
  <c r="G17" i="33"/>
  <c r="F17" i="33"/>
  <c r="H16" i="33"/>
  <c r="G16" i="33"/>
  <c r="F16" i="33"/>
  <c r="H15" i="33"/>
  <c r="G15" i="33"/>
  <c r="F15" i="33"/>
  <c r="H14" i="33"/>
  <c r="G14" i="33"/>
  <c r="F14" i="33"/>
  <c r="H13" i="33"/>
  <c r="G13" i="33"/>
  <c r="F13" i="33"/>
  <c r="E7" i="33"/>
  <c r="H34" i="32"/>
  <c r="G34" i="32"/>
  <c r="F34" i="32"/>
  <c r="H33" i="32"/>
  <c r="G33" i="32"/>
  <c r="F33" i="32"/>
  <c r="H32" i="32"/>
  <c r="G32" i="32"/>
  <c r="F32" i="32"/>
  <c r="H31" i="32"/>
  <c r="G31" i="32"/>
  <c r="F31" i="32"/>
  <c r="H30" i="32"/>
  <c r="G30" i="32"/>
  <c r="F30" i="32"/>
  <c r="H29" i="32"/>
  <c r="G29" i="32"/>
  <c r="F29" i="32"/>
  <c r="H28" i="32"/>
  <c r="G28" i="32"/>
  <c r="F28" i="32"/>
  <c r="H27" i="32"/>
  <c r="G27" i="32"/>
  <c r="F27" i="32"/>
  <c r="H26" i="32"/>
  <c r="G26" i="32"/>
  <c r="F26" i="32"/>
  <c r="H25" i="32"/>
  <c r="G25" i="32"/>
  <c r="F25" i="32"/>
  <c r="H24" i="32"/>
  <c r="G24" i="32"/>
  <c r="F24" i="32"/>
  <c r="H23" i="32"/>
  <c r="G23" i="32"/>
  <c r="F23" i="32"/>
  <c r="H22" i="32"/>
  <c r="G22" i="32"/>
  <c r="F22" i="32"/>
  <c r="H21" i="32"/>
  <c r="G21" i="32"/>
  <c r="F21" i="32"/>
  <c r="H20" i="32"/>
  <c r="G20" i="32"/>
  <c r="F20" i="32"/>
  <c r="H19" i="32"/>
  <c r="G19" i="32"/>
  <c r="F19" i="32"/>
  <c r="H18" i="32"/>
  <c r="G18" i="32"/>
  <c r="F18" i="32"/>
  <c r="H17" i="32"/>
  <c r="G17" i="32"/>
  <c r="F17" i="32"/>
  <c r="H16" i="32"/>
  <c r="G16" i="32"/>
  <c r="F16" i="32"/>
  <c r="H15" i="32"/>
  <c r="G15" i="32"/>
  <c r="F15" i="32"/>
  <c r="H14" i="32"/>
  <c r="G14" i="32"/>
  <c r="F14" i="32"/>
  <c r="H13" i="32"/>
  <c r="G13" i="32"/>
  <c r="F13" i="32"/>
  <c r="E7" i="32"/>
  <c r="L8" i="31"/>
  <c r="H8" i="31"/>
  <c r="J36" i="29"/>
  <c r="H28" i="29"/>
  <c r="G28" i="29"/>
  <c r="F28" i="29"/>
  <c r="H27" i="29"/>
  <c r="G27" i="29"/>
  <c r="F27" i="29"/>
  <c r="H26" i="29"/>
  <c r="G26" i="29"/>
  <c r="F26" i="29"/>
  <c r="H25" i="29"/>
  <c r="G25" i="29"/>
  <c r="F25" i="29"/>
  <c r="H24" i="29"/>
  <c r="G24" i="29"/>
  <c r="F24" i="29"/>
  <c r="H23" i="29"/>
  <c r="G23" i="29"/>
  <c r="F23" i="29"/>
  <c r="H22" i="29"/>
  <c r="G22" i="29"/>
  <c r="F22" i="29"/>
  <c r="H21" i="29"/>
  <c r="G21" i="29"/>
  <c r="F21" i="29"/>
  <c r="H20" i="29"/>
  <c r="G20" i="29"/>
  <c r="F20" i="29"/>
  <c r="H19" i="29"/>
  <c r="G19" i="29"/>
  <c r="F19" i="29"/>
  <c r="H18" i="29"/>
  <c r="G18" i="29"/>
  <c r="F18" i="29"/>
  <c r="H17" i="29"/>
  <c r="G17" i="29"/>
  <c r="F17" i="29"/>
  <c r="H16" i="29"/>
  <c r="G16" i="29"/>
  <c r="F16" i="29"/>
  <c r="H15" i="29"/>
  <c r="G15" i="29"/>
  <c r="F15" i="29"/>
  <c r="H14" i="29"/>
  <c r="G14" i="29"/>
  <c r="F14" i="29"/>
  <c r="H13" i="29"/>
  <c r="G13" i="29"/>
  <c r="F13" i="29"/>
  <c r="E7" i="29"/>
  <c r="L8" i="28"/>
  <c r="H8" i="28"/>
  <c r="J56" i="27"/>
  <c r="H48" i="27"/>
  <c r="G48" i="27"/>
  <c r="F48" i="27"/>
  <c r="H47" i="27"/>
  <c r="G47" i="27"/>
  <c r="F47" i="27"/>
  <c r="B47" i="27"/>
  <c r="H46" i="27"/>
  <c r="G46" i="27"/>
  <c r="F46" i="27"/>
  <c r="B46" i="27"/>
  <c r="H45" i="27"/>
  <c r="G45" i="27"/>
  <c r="F45" i="27"/>
  <c r="B45" i="27"/>
  <c r="H44" i="27"/>
  <c r="G44" i="27"/>
  <c r="F44" i="27"/>
  <c r="B44" i="27"/>
  <c r="H43" i="27"/>
  <c r="G43" i="27"/>
  <c r="F43" i="27"/>
  <c r="B43" i="27"/>
  <c r="H42" i="27"/>
  <c r="G42" i="27"/>
  <c r="F42" i="27"/>
  <c r="B42" i="27"/>
  <c r="H41" i="27"/>
  <c r="G41" i="27"/>
  <c r="F41" i="27"/>
  <c r="B41" i="27"/>
  <c r="H40" i="27"/>
  <c r="G40" i="27"/>
  <c r="F40" i="27"/>
  <c r="B40" i="27"/>
  <c r="H39" i="27"/>
  <c r="G39" i="27"/>
  <c r="F39" i="27"/>
  <c r="B39" i="27"/>
  <c r="H38" i="27"/>
  <c r="G38" i="27"/>
  <c r="F38" i="27"/>
  <c r="B38" i="27"/>
  <c r="H37" i="27"/>
  <c r="G37" i="27"/>
  <c r="F37" i="27"/>
  <c r="B37" i="27"/>
  <c r="H36" i="27"/>
  <c r="G36" i="27"/>
  <c r="F36" i="27"/>
  <c r="B36" i="27"/>
  <c r="H35" i="27"/>
  <c r="G35" i="27"/>
  <c r="F35" i="27"/>
  <c r="B35" i="27"/>
  <c r="H34" i="27"/>
  <c r="G34" i="27"/>
  <c r="F34" i="27"/>
  <c r="B34" i="27"/>
  <c r="H33" i="27"/>
  <c r="G33" i="27"/>
  <c r="F33" i="27"/>
  <c r="B33" i="27"/>
  <c r="H32" i="27"/>
  <c r="G32" i="27"/>
  <c r="F32" i="27"/>
  <c r="B32" i="27"/>
  <c r="H31" i="27"/>
  <c r="G31" i="27"/>
  <c r="F31" i="27"/>
  <c r="B31" i="27"/>
  <c r="H30" i="27"/>
  <c r="G30" i="27"/>
  <c r="F30" i="27"/>
  <c r="B30" i="27"/>
  <c r="H29" i="27"/>
  <c r="G29" i="27"/>
  <c r="F29" i="27"/>
  <c r="B29" i="27"/>
  <c r="H28" i="27"/>
  <c r="G28" i="27"/>
  <c r="F28" i="27"/>
  <c r="B28" i="27"/>
  <c r="H27" i="27"/>
  <c r="G27" i="27"/>
  <c r="F27" i="27"/>
  <c r="B27" i="27"/>
  <c r="H26" i="27"/>
  <c r="G26" i="27"/>
  <c r="F26" i="27"/>
  <c r="B26" i="27"/>
  <c r="H25" i="27"/>
  <c r="G25" i="27"/>
  <c r="F25" i="27"/>
  <c r="B25" i="27"/>
  <c r="H24" i="27"/>
  <c r="G24" i="27"/>
  <c r="F24" i="27"/>
  <c r="B24" i="27"/>
  <c r="H23" i="27"/>
  <c r="G23" i="27"/>
  <c r="F23" i="27"/>
  <c r="B23" i="27"/>
  <c r="H22" i="27"/>
  <c r="G22" i="27"/>
  <c r="F22" i="27"/>
  <c r="B22" i="27"/>
  <c r="H21" i="27"/>
  <c r="G21" i="27"/>
  <c r="F21" i="27"/>
  <c r="B21" i="27"/>
  <c r="H20" i="27"/>
  <c r="G20" i="27"/>
  <c r="F20" i="27"/>
  <c r="B20" i="27"/>
  <c r="H19" i="27"/>
  <c r="G19" i="27"/>
  <c r="F19" i="27"/>
  <c r="B19" i="27"/>
  <c r="H18" i="27"/>
  <c r="G18" i="27"/>
  <c r="F18" i="27"/>
  <c r="B18" i="27"/>
  <c r="H17" i="27"/>
  <c r="G17" i="27"/>
  <c r="F17" i="27"/>
  <c r="B17" i="27"/>
  <c r="H16" i="27"/>
  <c r="G16" i="27"/>
  <c r="F16" i="27"/>
  <c r="B16" i="27"/>
  <c r="H15" i="27"/>
  <c r="G15" i="27"/>
  <c r="F15" i="27"/>
  <c r="B15" i="27"/>
  <c r="H14" i="27"/>
  <c r="G14" i="27"/>
  <c r="F14" i="27"/>
  <c r="B14" i="27"/>
  <c r="H13" i="27"/>
  <c r="G13" i="27"/>
  <c r="F13" i="27"/>
  <c r="B13" i="27"/>
  <c r="E7" i="27"/>
  <c r="J31" i="26"/>
  <c r="H23" i="26"/>
  <c r="G23" i="26"/>
  <c r="F23" i="26"/>
  <c r="H22" i="26"/>
  <c r="G22" i="26"/>
  <c r="F22" i="26"/>
  <c r="H21" i="26"/>
  <c r="G21" i="26"/>
  <c r="F21" i="26"/>
  <c r="H20" i="26"/>
  <c r="G20" i="26"/>
  <c r="F20" i="26"/>
  <c r="H19" i="26"/>
  <c r="G19" i="26"/>
  <c r="F19" i="26"/>
  <c r="H18" i="26"/>
  <c r="G18" i="26"/>
  <c r="F18" i="26"/>
  <c r="H17" i="26"/>
  <c r="G17" i="26"/>
  <c r="F17" i="26"/>
  <c r="H16" i="26"/>
  <c r="G16" i="26"/>
  <c r="F16" i="26"/>
  <c r="H15" i="26"/>
  <c r="G15" i="26"/>
  <c r="F15" i="26"/>
  <c r="H14" i="26"/>
  <c r="G14" i="26"/>
  <c r="F14" i="26"/>
  <c r="H13" i="26"/>
  <c r="G13" i="26"/>
  <c r="F13" i="26"/>
  <c r="E7" i="26"/>
  <c r="L8" i="25"/>
  <c r="H8" i="25"/>
  <c r="J50" i="24"/>
  <c r="H42" i="24"/>
  <c r="G42" i="24"/>
  <c r="F42" i="24"/>
  <c r="H41" i="24"/>
  <c r="G41" i="24"/>
  <c r="F41" i="24"/>
  <c r="H40" i="24"/>
  <c r="G40" i="24"/>
  <c r="F40" i="24"/>
  <c r="H39" i="24"/>
  <c r="G39" i="24"/>
  <c r="F39" i="24"/>
  <c r="H38" i="24"/>
  <c r="G38" i="24"/>
  <c r="F38" i="24"/>
  <c r="H37" i="24"/>
  <c r="G37" i="24"/>
  <c r="F37" i="24"/>
  <c r="H36" i="24"/>
  <c r="G36" i="24"/>
  <c r="F36" i="24"/>
  <c r="H35" i="24"/>
  <c r="G35" i="24"/>
  <c r="F35" i="24"/>
  <c r="H34" i="24"/>
  <c r="G34" i="24"/>
  <c r="F34" i="24"/>
  <c r="H33" i="24"/>
  <c r="G33" i="24"/>
  <c r="F33" i="24"/>
  <c r="H32" i="24"/>
  <c r="G32" i="24"/>
  <c r="F32" i="24"/>
  <c r="H31" i="24"/>
  <c r="G31" i="24"/>
  <c r="F31" i="24"/>
  <c r="H30" i="24"/>
  <c r="G30" i="24"/>
  <c r="F30" i="24"/>
  <c r="H29" i="24"/>
  <c r="G29" i="24"/>
  <c r="F29" i="24"/>
  <c r="H28" i="24"/>
  <c r="G28" i="24"/>
  <c r="F28" i="24"/>
  <c r="H27" i="24"/>
  <c r="G27" i="24"/>
  <c r="F27" i="24"/>
  <c r="H26" i="24"/>
  <c r="G26" i="24"/>
  <c r="F26" i="24"/>
  <c r="H25" i="24"/>
  <c r="G25" i="24"/>
  <c r="F25" i="24"/>
  <c r="H24" i="24"/>
  <c r="G24" i="24"/>
  <c r="F24" i="24"/>
  <c r="H23" i="24"/>
  <c r="G23" i="24"/>
  <c r="F23" i="24"/>
  <c r="H22" i="24"/>
  <c r="G22" i="24"/>
  <c r="F22" i="24"/>
  <c r="H21" i="24"/>
  <c r="G21" i="24"/>
  <c r="F21" i="24"/>
  <c r="H20" i="24"/>
  <c r="G20" i="24"/>
  <c r="F20" i="24"/>
  <c r="H19" i="24"/>
  <c r="G19" i="24"/>
  <c r="F19" i="24"/>
  <c r="H18" i="24"/>
  <c r="G18" i="24"/>
  <c r="F18" i="24"/>
  <c r="H17" i="24"/>
  <c r="G17" i="24"/>
  <c r="F17" i="24"/>
  <c r="H16" i="24"/>
  <c r="G16" i="24"/>
  <c r="F16" i="24"/>
  <c r="H15" i="24"/>
  <c r="G15" i="24"/>
  <c r="F15" i="24"/>
  <c r="H14" i="24"/>
  <c r="G14" i="24"/>
  <c r="F14" i="24"/>
  <c r="H13" i="24"/>
  <c r="G13" i="24"/>
  <c r="F13" i="24"/>
  <c r="E7" i="24"/>
  <c r="J32" i="23"/>
  <c r="H24" i="23"/>
  <c r="G24" i="23"/>
  <c r="F24" i="23"/>
  <c r="H23" i="23"/>
  <c r="G23" i="23"/>
  <c r="F23" i="23"/>
  <c r="H22" i="23"/>
  <c r="G22" i="23"/>
  <c r="F22" i="23"/>
  <c r="H21" i="23"/>
  <c r="G21" i="23"/>
  <c r="F21" i="23"/>
  <c r="H20" i="23"/>
  <c r="G20" i="23"/>
  <c r="F20" i="23"/>
  <c r="H19" i="23"/>
  <c r="G19" i="23"/>
  <c r="F19" i="23"/>
  <c r="H18" i="23"/>
  <c r="G18" i="23"/>
  <c r="F18" i="23"/>
  <c r="H17" i="23"/>
  <c r="G17" i="23"/>
  <c r="F17" i="23"/>
  <c r="H16" i="23"/>
  <c r="G16" i="23"/>
  <c r="F16" i="23"/>
  <c r="H15" i="23"/>
  <c r="G15" i="23"/>
  <c r="F15" i="23"/>
  <c r="H14" i="23"/>
  <c r="G14" i="23"/>
  <c r="F14" i="23"/>
  <c r="H13" i="23"/>
  <c r="G13" i="23"/>
  <c r="F13" i="23"/>
  <c r="E7" i="23"/>
  <c r="L8" i="22"/>
  <c r="H8" i="22"/>
  <c r="L8" i="21"/>
  <c r="H8" i="21"/>
  <c r="H36" i="19"/>
  <c r="G36" i="19"/>
  <c r="F36" i="19"/>
  <c r="H35" i="19"/>
  <c r="G35" i="19"/>
  <c r="F35" i="19"/>
  <c r="H34" i="19"/>
  <c r="G34" i="19"/>
  <c r="F34" i="19"/>
  <c r="H33" i="19"/>
  <c r="G33" i="19"/>
  <c r="F33" i="19"/>
  <c r="H32" i="19"/>
  <c r="G32" i="19"/>
  <c r="F32" i="19"/>
  <c r="H31" i="19"/>
  <c r="G31" i="19"/>
  <c r="F31" i="19"/>
  <c r="H30" i="19"/>
  <c r="G30" i="19"/>
  <c r="F30" i="19"/>
  <c r="H29" i="19"/>
  <c r="G29" i="19"/>
  <c r="F29" i="19"/>
  <c r="H28" i="19"/>
  <c r="G28" i="19"/>
  <c r="F28" i="19"/>
  <c r="H27" i="19"/>
  <c r="G27" i="19"/>
  <c r="F27" i="19"/>
  <c r="H26" i="19"/>
  <c r="G26" i="19"/>
  <c r="F26" i="19"/>
  <c r="H25" i="19"/>
  <c r="G25" i="19"/>
  <c r="F25" i="19"/>
  <c r="H24" i="19"/>
  <c r="G24" i="19"/>
  <c r="F24" i="19"/>
  <c r="H23" i="19"/>
  <c r="G23" i="19"/>
  <c r="F23" i="19"/>
  <c r="H22" i="19"/>
  <c r="G22" i="19"/>
  <c r="F22" i="19"/>
  <c r="H21" i="19"/>
  <c r="G21" i="19"/>
  <c r="F21" i="19"/>
  <c r="H20" i="19"/>
  <c r="G20" i="19"/>
  <c r="F20" i="19"/>
  <c r="H19" i="19"/>
  <c r="G19" i="19"/>
  <c r="F19" i="19"/>
  <c r="H18" i="19"/>
  <c r="G18" i="19"/>
  <c r="F18" i="19"/>
  <c r="H17" i="19"/>
  <c r="G17" i="19"/>
  <c r="F17" i="19"/>
  <c r="H16" i="19"/>
  <c r="G16" i="19"/>
  <c r="F16" i="19"/>
  <c r="H15" i="19"/>
  <c r="G15" i="19"/>
  <c r="F15" i="19"/>
  <c r="H14" i="19"/>
  <c r="G14" i="19"/>
  <c r="F14" i="19"/>
  <c r="J49" i="20"/>
  <c r="H41" i="20"/>
  <c r="G41" i="20"/>
  <c r="F41" i="20"/>
  <c r="H40" i="20"/>
  <c r="G40" i="20"/>
  <c r="F40" i="20"/>
  <c r="H39" i="20"/>
  <c r="G39" i="20"/>
  <c r="F39" i="20"/>
  <c r="H38" i="20"/>
  <c r="G38" i="20"/>
  <c r="F38" i="20"/>
  <c r="H37" i="20"/>
  <c r="G37" i="20"/>
  <c r="F37" i="20"/>
  <c r="H36" i="20"/>
  <c r="G36" i="20"/>
  <c r="F36" i="20"/>
  <c r="H35" i="20"/>
  <c r="G35" i="20"/>
  <c r="F35" i="20"/>
  <c r="H34" i="20"/>
  <c r="G34" i="20"/>
  <c r="F34" i="20"/>
  <c r="H33" i="20"/>
  <c r="G33" i="20"/>
  <c r="F33" i="20"/>
  <c r="H32" i="20"/>
  <c r="G32" i="20"/>
  <c r="F32" i="20"/>
  <c r="H31" i="20"/>
  <c r="G31" i="20"/>
  <c r="F31" i="20"/>
  <c r="H30" i="20"/>
  <c r="G30" i="20"/>
  <c r="F30" i="20"/>
  <c r="H29" i="20"/>
  <c r="G29" i="20"/>
  <c r="F29" i="20"/>
  <c r="H28" i="20"/>
  <c r="G28" i="20"/>
  <c r="F28" i="20"/>
  <c r="H27" i="20"/>
  <c r="G27" i="20"/>
  <c r="F27" i="20"/>
  <c r="H26" i="20"/>
  <c r="G26" i="20"/>
  <c r="F26" i="20"/>
  <c r="H25" i="20"/>
  <c r="G25" i="20"/>
  <c r="F25" i="20"/>
  <c r="H24" i="20"/>
  <c r="G24" i="20"/>
  <c r="F24" i="20"/>
  <c r="H23" i="20"/>
  <c r="G23" i="20"/>
  <c r="F23" i="20"/>
  <c r="H22" i="20"/>
  <c r="G22" i="20"/>
  <c r="F22" i="20"/>
  <c r="H21" i="20"/>
  <c r="G21" i="20"/>
  <c r="F21" i="20"/>
  <c r="H20" i="20"/>
  <c r="G20" i="20"/>
  <c r="F20" i="20"/>
  <c r="H19" i="20"/>
  <c r="G19" i="20"/>
  <c r="F19" i="20"/>
  <c r="H18" i="20"/>
  <c r="G18" i="20"/>
  <c r="F18" i="20"/>
  <c r="H17" i="20"/>
  <c r="G17" i="20"/>
  <c r="F17" i="20"/>
  <c r="H16" i="20"/>
  <c r="G16" i="20"/>
  <c r="F16" i="20"/>
  <c r="H15" i="20"/>
  <c r="G15" i="20"/>
  <c r="F15" i="20"/>
  <c r="H14" i="20"/>
  <c r="G14" i="20"/>
  <c r="F14" i="20"/>
  <c r="H13" i="20"/>
  <c r="G13" i="20"/>
  <c r="F13" i="20"/>
  <c r="E7" i="20"/>
  <c r="J45" i="19"/>
  <c r="H37" i="19"/>
  <c r="G37" i="19"/>
  <c r="F37" i="19"/>
  <c r="H13" i="19"/>
  <c r="G13" i="19"/>
  <c r="F13" i="19"/>
  <c r="E7" i="19"/>
  <c r="L8" i="18"/>
  <c r="H8" i="18"/>
  <c r="J35" i="16"/>
  <c r="H27" i="16"/>
  <c r="G27" i="16"/>
  <c r="F27" i="16"/>
  <c r="H26" i="16"/>
  <c r="G26" i="16"/>
  <c r="F26" i="16"/>
  <c r="H25" i="16"/>
  <c r="G25" i="16"/>
  <c r="F25" i="16"/>
  <c r="H24" i="16"/>
  <c r="G24" i="16"/>
  <c r="F24" i="16"/>
  <c r="H23" i="16"/>
  <c r="G23" i="16"/>
  <c r="F23" i="16"/>
  <c r="H22" i="16"/>
  <c r="G22" i="16"/>
  <c r="F22" i="16"/>
  <c r="H21" i="16"/>
  <c r="G21" i="16"/>
  <c r="F21" i="16"/>
  <c r="H20" i="16"/>
  <c r="G20" i="16"/>
  <c r="F20" i="16"/>
  <c r="H19" i="16"/>
  <c r="G19" i="16"/>
  <c r="F19" i="16"/>
  <c r="H18" i="16"/>
  <c r="G18" i="16"/>
  <c r="F18" i="16"/>
  <c r="H17" i="16"/>
  <c r="G17" i="16"/>
  <c r="F17" i="16"/>
  <c r="H16" i="16"/>
  <c r="G16" i="16"/>
  <c r="F16" i="16"/>
  <c r="H15" i="16"/>
  <c r="G15" i="16"/>
  <c r="F15" i="16"/>
  <c r="H14" i="16"/>
  <c r="G14" i="16"/>
  <c r="F14" i="16"/>
  <c r="H13" i="16"/>
  <c r="G13" i="16"/>
  <c r="F13" i="16"/>
  <c r="E7" i="16"/>
  <c r="J35" i="17"/>
  <c r="H27" i="17"/>
  <c r="G27" i="17"/>
  <c r="F27" i="17"/>
  <c r="H26" i="17"/>
  <c r="G26" i="17"/>
  <c r="F26" i="17"/>
  <c r="H25" i="17"/>
  <c r="G25" i="17"/>
  <c r="F25" i="17"/>
  <c r="H24" i="17"/>
  <c r="G24" i="17"/>
  <c r="F24" i="17"/>
  <c r="H23" i="17"/>
  <c r="G23" i="17"/>
  <c r="F23" i="17"/>
  <c r="H22" i="17"/>
  <c r="G22" i="17"/>
  <c r="F22" i="17"/>
  <c r="H21" i="17"/>
  <c r="G21" i="17"/>
  <c r="F21" i="17"/>
  <c r="H20" i="17"/>
  <c r="G20" i="17"/>
  <c r="F20" i="17"/>
  <c r="H19" i="17"/>
  <c r="G19" i="17"/>
  <c r="F19" i="17"/>
  <c r="H18" i="17"/>
  <c r="G18" i="17"/>
  <c r="F18" i="17"/>
  <c r="H17" i="17"/>
  <c r="G17" i="17"/>
  <c r="F17" i="17"/>
  <c r="H16" i="17"/>
  <c r="G16" i="17"/>
  <c r="F16" i="17"/>
  <c r="H15" i="17"/>
  <c r="G15" i="17"/>
  <c r="F15" i="17"/>
  <c r="H14" i="17"/>
  <c r="G14" i="17"/>
  <c r="F14" i="17"/>
  <c r="H13" i="17"/>
  <c r="G13" i="17"/>
  <c r="F13" i="17"/>
  <c r="E7" i="17"/>
  <c r="F48" i="13"/>
  <c r="H80" i="13"/>
  <c r="G80" i="13"/>
  <c r="F80" i="13"/>
  <c r="H79" i="13"/>
  <c r="G79" i="13"/>
  <c r="F79" i="13"/>
  <c r="H78" i="13"/>
  <c r="G78" i="13"/>
  <c r="F78" i="13"/>
  <c r="H77" i="13"/>
  <c r="G77" i="13"/>
  <c r="F77" i="13"/>
  <c r="H76" i="13"/>
  <c r="G76" i="13"/>
  <c r="F76" i="13"/>
  <c r="H75" i="13"/>
  <c r="G75" i="13"/>
  <c r="F75" i="13"/>
  <c r="H74" i="13"/>
  <c r="G74" i="13"/>
  <c r="F74" i="13"/>
  <c r="H73" i="13"/>
  <c r="G73" i="13"/>
  <c r="F73" i="13"/>
  <c r="H72" i="13"/>
  <c r="G72" i="13"/>
  <c r="F72" i="13"/>
  <c r="H71" i="13"/>
  <c r="G71" i="13"/>
  <c r="F71" i="13"/>
  <c r="H70" i="13"/>
  <c r="G70" i="13"/>
  <c r="F70" i="13"/>
  <c r="H69" i="13"/>
  <c r="G69" i="13"/>
  <c r="F69" i="13"/>
  <c r="H68" i="13"/>
  <c r="G68" i="13"/>
  <c r="F68" i="13"/>
  <c r="H67" i="13"/>
  <c r="G67" i="13"/>
  <c r="F67" i="13"/>
  <c r="H66" i="13"/>
  <c r="G66" i="13"/>
  <c r="F66" i="13"/>
  <c r="H64" i="13"/>
  <c r="G64" i="13"/>
  <c r="F64" i="13"/>
  <c r="H63" i="13"/>
  <c r="G63" i="13"/>
  <c r="F63" i="13"/>
  <c r="H62" i="13"/>
  <c r="G62" i="13"/>
  <c r="F62" i="13"/>
  <c r="H61" i="13"/>
  <c r="G61" i="13"/>
  <c r="F61" i="13"/>
  <c r="H60" i="13"/>
  <c r="G60" i="13"/>
  <c r="F60" i="13"/>
  <c r="H59" i="13"/>
  <c r="G59" i="13"/>
  <c r="F59" i="13"/>
  <c r="H58" i="13"/>
  <c r="G58" i="13"/>
  <c r="F58" i="13"/>
  <c r="H57" i="13"/>
  <c r="G57" i="13"/>
  <c r="F57" i="13"/>
  <c r="H56" i="13"/>
  <c r="G56" i="13"/>
  <c r="F56" i="13"/>
  <c r="H55" i="13"/>
  <c r="G55" i="13"/>
  <c r="F55" i="13"/>
  <c r="H54" i="13"/>
  <c r="G54" i="13"/>
  <c r="F54" i="13"/>
  <c r="H53" i="13"/>
  <c r="G53" i="13"/>
  <c r="F53" i="13"/>
  <c r="H52" i="13"/>
  <c r="G52" i="13"/>
  <c r="F52" i="13"/>
  <c r="H51" i="13"/>
  <c r="G51" i="13"/>
  <c r="F51" i="13"/>
  <c r="H50" i="13"/>
  <c r="G50" i="13"/>
  <c r="F50" i="13"/>
  <c r="H49" i="13"/>
  <c r="G49" i="13"/>
  <c r="F49" i="13"/>
  <c r="H48" i="13"/>
  <c r="G48" i="13"/>
  <c r="H47" i="13"/>
  <c r="G47" i="13"/>
  <c r="F47" i="13"/>
  <c r="H45" i="13"/>
  <c r="G45" i="13"/>
  <c r="F45" i="13"/>
  <c r="H44" i="13"/>
  <c r="G44" i="13"/>
  <c r="F44" i="13"/>
  <c r="H43" i="13"/>
  <c r="G43" i="13"/>
  <c r="F43" i="13"/>
  <c r="H42" i="13"/>
  <c r="G42" i="13"/>
  <c r="F42" i="13"/>
  <c r="H41" i="13"/>
  <c r="G41" i="13"/>
  <c r="F41" i="13"/>
  <c r="H40" i="13"/>
  <c r="G40" i="13"/>
  <c r="F40" i="13"/>
  <c r="H39" i="13"/>
  <c r="G39" i="13"/>
  <c r="F39" i="13"/>
  <c r="H38" i="13"/>
  <c r="G38" i="13"/>
  <c r="F38" i="13"/>
  <c r="H37" i="13"/>
  <c r="G37" i="13"/>
  <c r="F37" i="13"/>
  <c r="H36" i="13"/>
  <c r="G36" i="13"/>
  <c r="F36" i="13"/>
  <c r="H35" i="13"/>
  <c r="G35" i="13"/>
  <c r="F35" i="13"/>
  <c r="H34" i="13"/>
  <c r="G34" i="13"/>
  <c r="F34" i="13"/>
  <c r="H33" i="13"/>
  <c r="G33" i="13"/>
  <c r="F33" i="13"/>
  <c r="H32" i="13"/>
  <c r="G32" i="13"/>
  <c r="F32" i="13"/>
  <c r="H31" i="13"/>
  <c r="G31" i="13"/>
  <c r="F31" i="13"/>
  <c r="H30" i="13"/>
  <c r="G30" i="13"/>
  <c r="F30" i="13"/>
  <c r="H29" i="13"/>
  <c r="G29" i="13"/>
  <c r="F29" i="13"/>
  <c r="H27" i="13"/>
  <c r="G27" i="13"/>
  <c r="F27" i="13"/>
  <c r="H26" i="13"/>
  <c r="G26" i="13"/>
  <c r="F26" i="13"/>
  <c r="H25" i="13"/>
  <c r="G25" i="13"/>
  <c r="F25" i="13"/>
  <c r="H24" i="13"/>
  <c r="G24" i="13"/>
  <c r="F24" i="13"/>
  <c r="H23" i="13"/>
  <c r="G23" i="13"/>
  <c r="F23" i="13"/>
  <c r="H22" i="13"/>
  <c r="G22" i="13"/>
  <c r="F22" i="13"/>
  <c r="H21" i="13"/>
  <c r="G21" i="13"/>
  <c r="F21" i="13"/>
  <c r="H20" i="13"/>
  <c r="G20" i="13"/>
  <c r="F20" i="13"/>
  <c r="H19" i="13"/>
  <c r="G19" i="13"/>
  <c r="F19" i="13"/>
  <c r="H17" i="13"/>
  <c r="G17" i="13"/>
  <c r="F17" i="13"/>
  <c r="H16" i="13"/>
  <c r="G16" i="13"/>
  <c r="F16" i="13"/>
  <c r="H15" i="13"/>
  <c r="G15" i="13"/>
  <c r="F15" i="13"/>
  <c r="H14" i="13"/>
  <c r="G14" i="13"/>
  <c r="F14" i="13"/>
  <c r="H13" i="13"/>
  <c r="G13" i="13"/>
  <c r="F13" i="13"/>
  <c r="J51" i="14"/>
  <c r="H42" i="14"/>
  <c r="G42" i="14"/>
  <c r="F42" i="14"/>
  <c r="H41" i="14"/>
  <c r="G41" i="14"/>
  <c r="F41" i="14"/>
  <c r="H40" i="14"/>
  <c r="G40" i="14"/>
  <c r="F40" i="14"/>
  <c r="H39" i="14"/>
  <c r="G39" i="14"/>
  <c r="F39" i="14"/>
  <c r="H38" i="14"/>
  <c r="G38" i="14"/>
  <c r="F38" i="14"/>
  <c r="H37" i="14"/>
  <c r="G37" i="14"/>
  <c r="F37" i="14"/>
  <c r="H36" i="14"/>
  <c r="G36" i="14"/>
  <c r="F36" i="14"/>
  <c r="H35" i="14"/>
  <c r="G35" i="14"/>
  <c r="F35" i="14"/>
  <c r="H34" i="14"/>
  <c r="G34" i="14"/>
  <c r="F34" i="14"/>
  <c r="H33" i="14"/>
  <c r="G33" i="14"/>
  <c r="F33" i="14"/>
  <c r="H32" i="14"/>
  <c r="G32" i="14"/>
  <c r="F32" i="14"/>
  <c r="H31" i="14"/>
  <c r="G31" i="14"/>
  <c r="F31" i="14"/>
  <c r="H30" i="14"/>
  <c r="G30" i="14"/>
  <c r="F30" i="14"/>
  <c r="H29" i="14"/>
  <c r="G29" i="14"/>
  <c r="F29" i="14"/>
  <c r="H28" i="14"/>
  <c r="G28" i="14"/>
  <c r="F28" i="14"/>
  <c r="H27" i="14"/>
  <c r="G27" i="14"/>
  <c r="F27" i="14"/>
  <c r="H26" i="14"/>
  <c r="G26" i="14"/>
  <c r="F26" i="14"/>
  <c r="H25" i="14"/>
  <c r="G25" i="14"/>
  <c r="F25" i="14"/>
  <c r="H24" i="14"/>
  <c r="G24" i="14"/>
  <c r="F24" i="14"/>
  <c r="H23" i="14"/>
  <c r="G23" i="14"/>
  <c r="F23" i="14"/>
  <c r="H22" i="14"/>
  <c r="G22" i="14"/>
  <c r="F22" i="14"/>
  <c r="H21" i="14"/>
  <c r="G21" i="14"/>
  <c r="F21" i="14"/>
  <c r="H20" i="14"/>
  <c r="G20" i="14"/>
  <c r="F20" i="14"/>
  <c r="H19" i="14"/>
  <c r="G19" i="14"/>
  <c r="F19" i="14"/>
  <c r="H18" i="14"/>
  <c r="G18" i="14"/>
  <c r="F18" i="14"/>
  <c r="H17" i="14"/>
  <c r="G17" i="14"/>
  <c r="F17" i="14"/>
  <c r="H16" i="14"/>
  <c r="G16" i="14"/>
  <c r="F16" i="14"/>
  <c r="H15" i="14"/>
  <c r="G15" i="14"/>
  <c r="F15" i="14"/>
  <c r="H14" i="14"/>
  <c r="G14" i="14"/>
  <c r="F14" i="14"/>
  <c r="H13" i="14"/>
  <c r="G13" i="14"/>
  <c r="F13" i="14"/>
  <c r="E7" i="14"/>
  <c r="J89" i="13"/>
  <c r="H81" i="13"/>
  <c r="G81" i="13"/>
  <c r="F81" i="13"/>
  <c r="H65" i="13"/>
  <c r="G65" i="13"/>
  <c r="F65" i="13"/>
  <c r="E7" i="13"/>
  <c r="L8" i="12"/>
  <c r="H8" i="12"/>
  <c r="F26" i="23" l="1"/>
  <c r="H26" i="23"/>
  <c r="F50" i="27"/>
  <c r="H25" i="26"/>
  <c r="G26" i="23"/>
  <c r="G50" i="27"/>
  <c r="I50" i="27" s="1"/>
  <c r="G51" i="27" s="1"/>
  <c r="E55" i="27" s="1"/>
  <c r="H50" i="27"/>
  <c r="F25" i="26"/>
  <c r="G25" i="26"/>
  <c r="F30" i="29"/>
  <c r="G30" i="29"/>
  <c r="I30" i="29" s="1"/>
  <c r="G31" i="29" s="1"/>
  <c r="E35" i="29" s="1"/>
  <c r="H30" i="29"/>
  <c r="G45" i="14"/>
  <c r="F44" i="24"/>
  <c r="G44" i="24"/>
  <c r="H44" i="24"/>
  <c r="F36" i="32"/>
  <c r="G36" i="32"/>
  <c r="H36" i="32"/>
  <c r="H32" i="33"/>
  <c r="G32" i="33"/>
  <c r="F32" i="33"/>
  <c r="I26" i="23"/>
  <c r="G27" i="23" s="1"/>
  <c r="E31" i="23" s="1"/>
  <c r="G39" i="19"/>
  <c r="H39" i="19"/>
  <c r="F39" i="19"/>
  <c r="G43" i="20"/>
  <c r="H43" i="20"/>
  <c r="F43" i="20"/>
  <c r="F29" i="16"/>
  <c r="G29" i="16"/>
  <c r="H29" i="16"/>
  <c r="H29" i="17"/>
  <c r="F29" i="17"/>
  <c r="G29" i="17"/>
  <c r="G83" i="13"/>
  <c r="H83" i="13"/>
  <c r="F83" i="13"/>
  <c r="H45" i="14"/>
  <c r="F45" i="14"/>
  <c r="I29" i="16" l="1"/>
  <c r="G30" i="16" s="1"/>
  <c r="E34" i="16" s="1"/>
  <c r="I25" i="26"/>
  <c r="F26" i="26" s="1"/>
  <c r="I44" i="24"/>
  <c r="I45" i="14"/>
  <c r="G46" i="14" s="1"/>
  <c r="E50" i="14" s="1"/>
  <c r="F45" i="24"/>
  <c r="E48" i="24" s="1"/>
  <c r="G45" i="24"/>
  <c r="E49" i="24" s="1"/>
  <c r="I32" i="33"/>
  <c r="G33" i="33" s="1"/>
  <c r="E37" i="33" s="1"/>
  <c r="G26" i="26"/>
  <c r="E30" i="26" s="1"/>
  <c r="I83" i="13"/>
  <c r="G84" i="13" s="1"/>
  <c r="E88" i="13" s="1"/>
  <c r="I36" i="32"/>
  <c r="F37" i="32" s="1"/>
  <c r="E40" i="32" s="1"/>
  <c r="F31" i="29"/>
  <c r="F51" i="27"/>
  <c r="E29" i="26"/>
  <c r="F27" i="23"/>
  <c r="I39" i="19"/>
  <c r="G40" i="19" s="1"/>
  <c r="E44" i="19" s="1"/>
  <c r="I43" i="20"/>
  <c r="G44" i="20" s="1"/>
  <c r="E48" i="20" s="1"/>
  <c r="I29" i="17"/>
  <c r="G30" i="17" s="1"/>
  <c r="E33" i="17" s="1"/>
  <c r="F30" i="16"/>
  <c r="F46" i="14"/>
  <c r="E49" i="14" s="1"/>
  <c r="F33" i="33" l="1"/>
  <c r="E36" i="33" s="1"/>
  <c r="F44" i="20"/>
  <c r="I45" i="24"/>
  <c r="I33" i="33"/>
  <c r="I26" i="26"/>
  <c r="F84" i="13"/>
  <c r="E87" i="13" s="1"/>
  <c r="G37" i="32"/>
  <c r="E41" i="32" s="1"/>
  <c r="E34" i="29"/>
  <c r="I31" i="29"/>
  <c r="E54" i="27"/>
  <c r="I51" i="27"/>
  <c r="F40" i="19"/>
  <c r="E43" i="19" s="1"/>
  <c r="I27" i="23"/>
  <c r="E30" i="23"/>
  <c r="E47" i="20"/>
  <c r="I44" i="20"/>
  <c r="F30" i="17"/>
  <c r="E34" i="17" s="1"/>
  <c r="E33" i="16"/>
  <c r="I30" i="16"/>
  <c r="I46" i="14"/>
  <c r="I37" i="32" l="1"/>
  <c r="I84" i="13"/>
  <c r="I40" i="19"/>
  <c r="I30" i="17"/>
  <c r="F45" i="11" l="1"/>
  <c r="H45" i="11"/>
  <c r="G45" i="11"/>
  <c r="H44" i="11"/>
  <c r="G44" i="11"/>
  <c r="F44" i="11"/>
  <c r="H43" i="11"/>
  <c r="G43" i="11"/>
  <c r="F43" i="11"/>
  <c r="H42" i="11"/>
  <c r="G42" i="11"/>
  <c r="F42" i="11"/>
  <c r="H41" i="11"/>
  <c r="G41" i="11"/>
  <c r="F41" i="11"/>
  <c r="H40" i="11"/>
  <c r="G40" i="11"/>
  <c r="F40" i="11"/>
  <c r="H39" i="11"/>
  <c r="G39" i="11"/>
  <c r="F39" i="11"/>
  <c r="H38" i="11"/>
  <c r="G38" i="11"/>
  <c r="F38" i="11"/>
  <c r="H37" i="11"/>
  <c r="G37" i="11"/>
  <c r="F37" i="11"/>
  <c r="H36" i="11"/>
  <c r="G36" i="11"/>
  <c r="F36" i="11"/>
  <c r="H35" i="11"/>
  <c r="G35" i="11"/>
  <c r="F35" i="11"/>
  <c r="H34" i="11"/>
  <c r="G34" i="11"/>
  <c r="F34" i="11"/>
  <c r="H33" i="11"/>
  <c r="G33" i="11"/>
  <c r="F33" i="11"/>
  <c r="H32" i="11"/>
  <c r="G32" i="11"/>
  <c r="F32"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13" i="11"/>
  <c r="J54" i="11"/>
  <c r="H46" i="11"/>
  <c r="G46" i="11"/>
  <c r="F46" i="11"/>
  <c r="H31" i="11"/>
  <c r="G31" i="11"/>
  <c r="F31" i="11"/>
  <c r="H30" i="11"/>
  <c r="G30" i="11"/>
  <c r="F30" i="11"/>
  <c r="H29" i="11"/>
  <c r="G29" i="11"/>
  <c r="F29" i="11"/>
  <c r="H28" i="11"/>
  <c r="G28" i="11"/>
  <c r="F28" i="11"/>
  <c r="H27" i="11"/>
  <c r="G27" i="11"/>
  <c r="F27" i="11"/>
  <c r="H26" i="11"/>
  <c r="G26" i="11"/>
  <c r="F26" i="11"/>
  <c r="H25" i="11"/>
  <c r="G25" i="11"/>
  <c r="F25" i="11"/>
  <c r="H24" i="11"/>
  <c r="G24" i="11"/>
  <c r="F24" i="11"/>
  <c r="H23" i="11"/>
  <c r="G23" i="11"/>
  <c r="F23" i="11"/>
  <c r="H22" i="11"/>
  <c r="G22" i="11"/>
  <c r="F22" i="11"/>
  <c r="H21" i="11"/>
  <c r="G21" i="11"/>
  <c r="F21" i="11"/>
  <c r="H20" i="11"/>
  <c r="G20" i="11"/>
  <c r="F20" i="11"/>
  <c r="H19" i="11"/>
  <c r="G19" i="11"/>
  <c r="F19" i="11"/>
  <c r="H18" i="11"/>
  <c r="G18" i="11"/>
  <c r="F18" i="11"/>
  <c r="H17" i="11"/>
  <c r="G17" i="11"/>
  <c r="F17" i="11"/>
  <c r="H16" i="11"/>
  <c r="G16" i="11"/>
  <c r="F16" i="11"/>
  <c r="H15" i="11"/>
  <c r="G15" i="11"/>
  <c r="F15" i="11"/>
  <c r="H14" i="11"/>
  <c r="G14" i="11"/>
  <c r="F14" i="11"/>
  <c r="H13" i="11"/>
  <c r="G13" i="11"/>
  <c r="F13" i="11"/>
  <c r="E7" i="11"/>
  <c r="J31" i="10"/>
  <c r="H23" i="10"/>
  <c r="G23" i="10"/>
  <c r="F23" i="10"/>
  <c r="H22" i="10"/>
  <c r="G22" i="10"/>
  <c r="F22" i="10"/>
  <c r="H21" i="10"/>
  <c r="G21" i="10"/>
  <c r="F21" i="10"/>
  <c r="H20" i="10"/>
  <c r="G20" i="10"/>
  <c r="F20" i="10"/>
  <c r="H19" i="10"/>
  <c r="G19" i="10"/>
  <c r="F19" i="10"/>
  <c r="H18" i="10"/>
  <c r="G18" i="10"/>
  <c r="F18" i="10"/>
  <c r="H17" i="10"/>
  <c r="G17" i="10"/>
  <c r="F17" i="10"/>
  <c r="H16" i="10"/>
  <c r="G16" i="10"/>
  <c r="F16" i="10"/>
  <c r="H15" i="10"/>
  <c r="G15" i="10"/>
  <c r="F15" i="10"/>
  <c r="H14" i="10"/>
  <c r="G14" i="10"/>
  <c r="F14" i="10"/>
  <c r="H13" i="10"/>
  <c r="G13" i="10"/>
  <c r="F13" i="10"/>
  <c r="E7" i="10"/>
  <c r="F48" i="11" l="1"/>
  <c r="G48" i="11"/>
  <c r="H48" i="11"/>
  <c r="G25" i="10"/>
  <c r="H25" i="10"/>
  <c r="F25" i="10"/>
  <c r="I48" i="11" l="1"/>
  <c r="F49" i="11" s="1"/>
  <c r="E52" i="11" s="1"/>
  <c r="I25" i="10"/>
  <c r="G26" i="10"/>
  <c r="E29" i="10" s="1"/>
  <c r="F26" i="10"/>
  <c r="E30" i="10" s="1"/>
  <c r="G49" i="11" l="1"/>
  <c r="E53" i="11" s="1"/>
  <c r="I49" i="11"/>
  <c r="I26" i="10"/>
  <c r="J54" i="8" l="1"/>
  <c r="H30" i="8"/>
  <c r="G30" i="8"/>
  <c r="F30" i="8"/>
  <c r="H29" i="8"/>
  <c r="G29" i="8"/>
  <c r="F29" i="8"/>
  <c r="H28" i="8"/>
  <c r="G28" i="8"/>
  <c r="F28" i="8"/>
  <c r="H27" i="8"/>
  <c r="G27" i="8"/>
  <c r="F27" i="8"/>
  <c r="H26" i="8"/>
  <c r="G26" i="8"/>
  <c r="F26" i="8"/>
  <c r="H25" i="8"/>
  <c r="G25" i="8"/>
  <c r="F25" i="8"/>
  <c r="H24" i="8"/>
  <c r="G24" i="8"/>
  <c r="F24" i="8"/>
  <c r="H23" i="8"/>
  <c r="G23" i="8"/>
  <c r="F23" i="8"/>
  <c r="H22" i="8"/>
  <c r="G22" i="8"/>
  <c r="F22" i="8"/>
  <c r="H21" i="8"/>
  <c r="G21" i="8"/>
  <c r="F21" i="8"/>
  <c r="H20" i="8"/>
  <c r="G20" i="8"/>
  <c r="F20" i="8"/>
  <c r="H19" i="8"/>
  <c r="G19" i="8"/>
  <c r="F19" i="8"/>
  <c r="H18" i="8"/>
  <c r="G18" i="8"/>
  <c r="F18" i="8"/>
  <c r="H17" i="8"/>
  <c r="G17" i="8"/>
  <c r="F17" i="8"/>
  <c r="H16" i="8"/>
  <c r="G16" i="8"/>
  <c r="F16" i="8"/>
  <c r="H15" i="8"/>
  <c r="G15" i="8"/>
  <c r="F15" i="8"/>
  <c r="H14" i="8"/>
  <c r="G14" i="8"/>
  <c r="F14" i="8"/>
  <c r="H13" i="8"/>
  <c r="G13" i="8"/>
  <c r="F13" i="8"/>
  <c r="E7" i="8"/>
  <c r="F48" i="8" l="1"/>
  <c r="G48" i="8"/>
  <c r="H48" i="8"/>
  <c r="I48" i="8" l="1"/>
  <c r="G49" i="8" s="1"/>
  <c r="E53" i="8" s="1"/>
  <c r="F49" i="8" l="1"/>
  <c r="E52" i="8" s="1"/>
  <c r="I49" i="8" l="1"/>
  <c r="L8" i="7"/>
  <c r="H8" i="7"/>
  <c r="H41" i="6"/>
  <c r="G41" i="6"/>
  <c r="F41" i="6"/>
  <c r="H40" i="6"/>
  <c r="G40" i="6"/>
  <c r="F40" i="6"/>
  <c r="H39" i="6"/>
  <c r="G39" i="6"/>
  <c r="F39" i="6"/>
  <c r="H38" i="6"/>
  <c r="G38" i="6"/>
  <c r="F38" i="6"/>
  <c r="H37" i="6"/>
  <c r="G37" i="6"/>
  <c r="F37" i="6"/>
  <c r="H36" i="6"/>
  <c r="G36" i="6"/>
  <c r="F36" i="6"/>
  <c r="H35" i="6"/>
  <c r="G35" i="6"/>
  <c r="F35" i="6"/>
  <c r="H33" i="6"/>
  <c r="G33" i="6"/>
  <c r="F33" i="6"/>
  <c r="H32" i="6"/>
  <c r="G32" i="6"/>
  <c r="F32" i="6"/>
  <c r="H31" i="6"/>
  <c r="G31" i="6"/>
  <c r="F31" i="6"/>
  <c r="H29" i="6"/>
  <c r="G29" i="6"/>
  <c r="F29" i="6"/>
  <c r="H28" i="6"/>
  <c r="G28" i="6"/>
  <c r="F28" i="6"/>
  <c r="H27" i="6"/>
  <c r="G27" i="6"/>
  <c r="F27" i="6"/>
  <c r="H26" i="6"/>
  <c r="G26" i="6"/>
  <c r="F26" i="6"/>
  <c r="H25" i="6"/>
  <c r="G25" i="6"/>
  <c r="F25" i="6"/>
  <c r="H24" i="6"/>
  <c r="G24" i="6"/>
  <c r="F24" i="6"/>
  <c r="H23" i="6"/>
  <c r="G23" i="6"/>
  <c r="F23" i="6"/>
  <c r="H22" i="6"/>
  <c r="G22" i="6"/>
  <c r="F22" i="6"/>
  <c r="H21" i="6"/>
  <c r="G21" i="6"/>
  <c r="F21" i="6"/>
  <c r="H20" i="6"/>
  <c r="G20" i="6"/>
  <c r="F20" i="6"/>
  <c r="H19" i="6"/>
  <c r="G19" i="6"/>
  <c r="F19" i="6"/>
  <c r="H18" i="6"/>
  <c r="G18" i="6"/>
  <c r="F18" i="6"/>
  <c r="H16" i="6"/>
  <c r="G16" i="6"/>
  <c r="F16" i="6"/>
  <c r="H15" i="6"/>
  <c r="G15" i="6"/>
  <c r="F15" i="6"/>
  <c r="H89" i="6"/>
  <c r="H90" i="6"/>
  <c r="H91" i="6"/>
  <c r="H93" i="6"/>
  <c r="H94" i="6"/>
  <c r="H95" i="6"/>
  <c r="H97" i="6"/>
  <c r="H98" i="6"/>
  <c r="G89" i="6"/>
  <c r="G90" i="6"/>
  <c r="G91" i="6"/>
  <c r="G93" i="6"/>
  <c r="G94" i="6"/>
  <c r="G95" i="6"/>
  <c r="G97" i="6"/>
  <c r="F89" i="6"/>
  <c r="F90" i="6"/>
  <c r="F91" i="6"/>
  <c r="F93" i="6"/>
  <c r="F94" i="6"/>
  <c r="F95" i="6"/>
  <c r="H101" i="6"/>
  <c r="G101" i="6"/>
  <c r="F101" i="6"/>
  <c r="H100" i="6"/>
  <c r="G100" i="6"/>
  <c r="F100" i="6"/>
  <c r="H99" i="6"/>
  <c r="G99" i="6"/>
  <c r="F99" i="6"/>
  <c r="G98" i="6"/>
  <c r="F98" i="6"/>
  <c r="F97" i="6"/>
  <c r="H76" i="6"/>
  <c r="H77" i="6"/>
  <c r="H78" i="6"/>
  <c r="H79" i="6"/>
  <c r="H80" i="6"/>
  <c r="G76" i="6"/>
  <c r="G77" i="6"/>
  <c r="G78" i="6"/>
  <c r="G79" i="6"/>
  <c r="G80" i="6"/>
  <c r="F76" i="6"/>
  <c r="F77" i="6"/>
  <c r="F78" i="6"/>
  <c r="F79" i="6"/>
  <c r="F80" i="6"/>
  <c r="H85" i="6"/>
  <c r="G85" i="6"/>
  <c r="F85" i="6"/>
  <c r="H84" i="6"/>
  <c r="G84" i="6"/>
  <c r="F84" i="6"/>
  <c r="H83" i="6"/>
  <c r="G83" i="6"/>
  <c r="F83" i="6"/>
  <c r="H82" i="6"/>
  <c r="G82" i="6"/>
  <c r="F82" i="6"/>
  <c r="H87" i="6"/>
  <c r="G87" i="6"/>
  <c r="F87" i="6"/>
  <c r="H86" i="6"/>
  <c r="G86" i="6"/>
  <c r="F86" i="6"/>
  <c r="H74" i="6"/>
  <c r="G74" i="6"/>
  <c r="F74" i="6"/>
  <c r="H73" i="6"/>
  <c r="G73" i="6"/>
  <c r="F73" i="6"/>
  <c r="H72" i="6"/>
  <c r="G72" i="6"/>
  <c r="F72" i="6"/>
  <c r="H71" i="6"/>
  <c r="G71" i="6"/>
  <c r="F71" i="6"/>
  <c r="H14" i="6"/>
  <c r="G14" i="6"/>
  <c r="F14" i="6"/>
  <c r="H13" i="6"/>
  <c r="G13" i="6"/>
  <c r="F13" i="6"/>
  <c r="E7" i="6"/>
  <c r="G103" i="6" l="1"/>
  <c r="H103" i="6"/>
  <c r="F103" i="6"/>
  <c r="I103" i="6" s="1"/>
  <c r="G104" i="6" l="1"/>
  <c r="E108" i="6" s="1"/>
  <c r="F104" i="6" l="1"/>
  <c r="E107" i="6" s="1"/>
  <c r="I104" i="6" l="1"/>
  <c r="H14" i="5" l="1"/>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13" i="5"/>
  <c r="G70" i="5"/>
  <c r="F70" i="5"/>
  <c r="G69" i="5"/>
  <c r="F69" i="5"/>
  <c r="G68" i="5"/>
  <c r="F68" i="5"/>
  <c r="G67" i="5"/>
  <c r="F67" i="5"/>
  <c r="G66" i="5"/>
  <c r="F66" i="5"/>
  <c r="G65" i="5"/>
  <c r="F65" i="5"/>
  <c r="G64" i="5"/>
  <c r="F64" i="5"/>
  <c r="G63" i="5"/>
  <c r="F63" i="5"/>
  <c r="G62" i="5"/>
  <c r="F62" i="5"/>
  <c r="G61" i="5"/>
  <c r="F61" i="5"/>
  <c r="G60" i="5"/>
  <c r="F60" i="5"/>
  <c r="G59" i="5"/>
  <c r="F59" i="5"/>
  <c r="G58" i="5"/>
  <c r="F58" i="5"/>
  <c r="G57" i="5"/>
  <c r="F57" i="5"/>
  <c r="G56" i="5"/>
  <c r="F56" i="5"/>
  <c r="G55" i="5"/>
  <c r="F55" i="5"/>
  <c r="G54" i="5"/>
  <c r="F54" i="5"/>
  <c r="G53" i="5"/>
  <c r="F53" i="5"/>
  <c r="G52" i="5"/>
  <c r="F52" i="5"/>
  <c r="G51" i="5"/>
  <c r="F51" i="5"/>
  <c r="G50" i="5"/>
  <c r="F50" i="5"/>
  <c r="G49" i="5"/>
  <c r="F49" i="5"/>
  <c r="G48" i="5"/>
  <c r="F48" i="5"/>
  <c r="G47" i="5"/>
  <c r="F47" i="5"/>
  <c r="G46" i="5"/>
  <c r="F46" i="5"/>
  <c r="G45" i="5"/>
  <c r="F45" i="5"/>
  <c r="G44" i="5"/>
  <c r="F44" i="5"/>
  <c r="G43" i="5"/>
  <c r="F43" i="5"/>
  <c r="G42" i="5"/>
  <c r="F42" i="5"/>
  <c r="G41" i="5"/>
  <c r="F41" i="5"/>
  <c r="G40" i="5"/>
  <c r="F40" i="5"/>
  <c r="G39" i="5"/>
  <c r="F39" i="5"/>
  <c r="G38" i="5"/>
  <c r="F38" i="5"/>
  <c r="G37" i="5"/>
  <c r="F37" i="5"/>
  <c r="G36" i="5"/>
  <c r="F36" i="5"/>
  <c r="G35" i="5"/>
  <c r="F35" i="5"/>
  <c r="G34" i="5"/>
  <c r="F34" i="5"/>
  <c r="G33" i="5"/>
  <c r="F33" i="5"/>
  <c r="G32" i="5"/>
  <c r="F32" i="5"/>
  <c r="G31" i="5"/>
  <c r="F31" i="5"/>
  <c r="G30" i="5"/>
  <c r="F30" i="5"/>
  <c r="G29" i="5"/>
  <c r="F29" i="5"/>
  <c r="G28" i="5"/>
  <c r="F28" i="5"/>
  <c r="G27" i="5"/>
  <c r="F27" i="5"/>
  <c r="G26" i="5"/>
  <c r="F26" i="5"/>
  <c r="G25" i="5"/>
  <c r="F25" i="5"/>
  <c r="G24" i="5"/>
  <c r="F24" i="5"/>
  <c r="G23" i="5"/>
  <c r="F23" i="5"/>
  <c r="G22" i="5"/>
  <c r="F22" i="5"/>
  <c r="G21" i="5"/>
  <c r="F21" i="5"/>
  <c r="G20" i="5"/>
  <c r="F20" i="5"/>
  <c r="G19" i="5"/>
  <c r="F19" i="5"/>
  <c r="G18" i="5"/>
  <c r="F18" i="5"/>
  <c r="G17" i="5"/>
  <c r="F17" i="5"/>
  <c r="G16" i="5"/>
  <c r="F16" i="5"/>
  <c r="G15" i="5"/>
  <c r="F15" i="5"/>
  <c r="G14" i="5"/>
  <c r="F14" i="5"/>
  <c r="G13" i="5"/>
  <c r="G72" i="5" l="1"/>
  <c r="F13" i="5" l="1"/>
  <c r="F72" i="5" l="1"/>
  <c r="H72" i="5"/>
  <c r="I72" i="5" l="1"/>
  <c r="G73" i="5" s="1"/>
  <c r="E76" i="5" s="1"/>
  <c r="F73" i="5" l="1"/>
  <c r="E77" i="5" s="1"/>
  <c r="I73" i="5" l="1"/>
  <c r="L8" i="3"/>
  <c r="H8" i="3"/>
  <c r="L8" i="2" l="1"/>
  <c r="H8" i="2" l="1"/>
  <c r="E143" i="79" l="1"/>
  <c r="E21" i="79"/>
  <c r="E36" i="79"/>
  <c r="E52" i="79"/>
  <c r="E68" i="79"/>
  <c r="E84" i="79"/>
  <c r="E100" i="79"/>
  <c r="F116" i="79"/>
  <c r="F132" i="79"/>
  <c r="E26" i="79"/>
  <c r="E41" i="79"/>
  <c r="E57" i="79"/>
  <c r="E73" i="79"/>
  <c r="E89" i="79"/>
  <c r="E105" i="79"/>
  <c r="E121" i="79"/>
  <c r="F137" i="79"/>
  <c r="F26" i="79"/>
  <c r="E42" i="79"/>
  <c r="E58" i="79"/>
  <c r="E74" i="79"/>
  <c r="E90" i="79"/>
  <c r="E106" i="79"/>
  <c r="F122" i="79"/>
  <c r="E138" i="79"/>
  <c r="E27" i="79"/>
  <c r="E43" i="79"/>
  <c r="F59" i="79"/>
  <c r="E75" i="79"/>
  <c r="E91" i="79"/>
  <c r="E107" i="79"/>
  <c r="F123" i="79"/>
  <c r="F139" i="79"/>
  <c r="E64" i="79"/>
  <c r="E22" i="79"/>
  <c r="E69" i="79"/>
  <c r="E117" i="79"/>
  <c r="E38" i="79"/>
  <c r="F86" i="79"/>
  <c r="E134" i="79"/>
  <c r="E55" i="79"/>
  <c r="E119" i="79"/>
  <c r="E25" i="79"/>
  <c r="E40" i="79"/>
  <c r="E56" i="79"/>
  <c r="E72" i="79"/>
  <c r="E88" i="79"/>
  <c r="E104" i="79"/>
  <c r="E120" i="79"/>
  <c r="E136" i="79"/>
  <c r="E29" i="79"/>
  <c r="F45" i="79"/>
  <c r="F61" i="79"/>
  <c r="E77" i="79"/>
  <c r="E93" i="79"/>
  <c r="E109" i="79"/>
  <c r="F125" i="79"/>
  <c r="F141" i="79"/>
  <c r="E30" i="79"/>
  <c r="E46" i="79"/>
  <c r="E62" i="79"/>
  <c r="E78" i="79"/>
  <c r="E94" i="79"/>
  <c r="F110" i="79"/>
  <c r="E126" i="79"/>
  <c r="E142" i="79"/>
  <c r="E31" i="79"/>
  <c r="F47" i="79"/>
  <c r="E63" i="79"/>
  <c r="E79" i="79"/>
  <c r="E95" i="79"/>
  <c r="E111" i="79"/>
  <c r="F127" i="79"/>
  <c r="E131" i="79"/>
  <c r="E48" i="79"/>
  <c r="E80" i="79"/>
  <c r="F112" i="79"/>
  <c r="E37" i="79"/>
  <c r="E101" i="79"/>
  <c r="E23" i="79"/>
  <c r="E70" i="79"/>
  <c r="F118" i="79"/>
  <c r="F39" i="79"/>
  <c r="E87" i="79"/>
  <c r="F135" i="79"/>
  <c r="E28" i="79"/>
  <c r="E44" i="79"/>
  <c r="E60" i="79"/>
  <c r="E76" i="79"/>
  <c r="F92" i="79"/>
  <c r="E108" i="79"/>
  <c r="F124" i="79"/>
  <c r="E140" i="79"/>
  <c r="E33" i="79"/>
  <c r="E49" i="79"/>
  <c r="E65" i="79"/>
  <c r="E81" i="79"/>
  <c r="E97" i="79"/>
  <c r="F113" i="79"/>
  <c r="E129" i="79"/>
  <c r="E19" i="79"/>
  <c r="E34" i="79"/>
  <c r="E50" i="79"/>
  <c r="E66" i="79"/>
  <c r="E82" i="79"/>
  <c r="E98" i="79"/>
  <c r="E114" i="79"/>
  <c r="F130" i="79"/>
  <c r="E20" i="79"/>
  <c r="E35" i="79"/>
  <c r="E51" i="79"/>
  <c r="F67" i="79"/>
  <c r="F83" i="79"/>
  <c r="E99" i="79"/>
  <c r="F115" i="79"/>
  <c r="F32" i="79"/>
  <c r="E96" i="79"/>
  <c r="E128" i="79"/>
  <c r="E53" i="79"/>
  <c r="E85" i="79"/>
  <c r="F133" i="79"/>
  <c r="E54" i="79"/>
  <c r="E102" i="79"/>
  <c r="E24" i="79"/>
  <c r="E71" i="79"/>
  <c r="E103" i="79"/>
</calcChain>
</file>

<file path=xl/sharedStrings.xml><?xml version="1.0" encoding="utf-8"?>
<sst xmlns="http://schemas.openxmlformats.org/spreadsheetml/2006/main" count="10680" uniqueCount="3136">
  <si>
    <t xml:space="preserve">MANUAL DE AUDITORIA </t>
  </si>
  <si>
    <t xml:space="preserve">Objetivo del Manual </t>
  </si>
  <si>
    <t>Objetivo de Nuestra Auditoria</t>
  </si>
  <si>
    <t xml:space="preserve">Principios </t>
  </si>
  <si>
    <t xml:space="preserve"> </t>
  </si>
  <si>
    <t>Diligencia</t>
  </si>
  <si>
    <t>Eficiencia</t>
  </si>
  <si>
    <t xml:space="preserve">Objetividad </t>
  </si>
  <si>
    <t xml:space="preserve">Debemos ser discretos, honestos y sinceros en el enfoque de nuestro trabajo. Debemos tener una actitud imparcial y no debemos tener, ni aparentar tener intereses que, sin importar su efecto real, pudieran ser considerados como incompatibles con nuestra integridad y objetividad. </t>
  </si>
  <si>
    <t>PROGRAMA DE AUDITORIA</t>
  </si>
  <si>
    <t>El programa de auditoría es un enunciado lógico ordenado y clasificado de los procedimientos de auditoría a ser empleados, así como la extensión y oportunidad de su aplicación. Es el documento, que sirve como guía de los procedimientos a ser aplicados durante el curso del examen y como registro permanente de la labor efectuada.</t>
  </si>
  <si>
    <t>La actividad de la auditoría se ejecuta mediante la utilización de los programas de auditoría, los cuales Constituyen esquemas detallados por adelantado del trabajo a efectuarse y contienen objetivos y procedimientos que guían el desarrollo del mismo.</t>
  </si>
  <si>
    <t xml:space="preserve">Propósitos del programa de auditoría </t>
  </si>
  <si>
    <t>c) Servir como un registro cronológico de las actividades de auditoría, evitando olvidarse de aplicar procedimientos básicos.</t>
  </si>
  <si>
    <t>d) Facilitar la revisión del trabajo al jefe de equipo y supervisor.</t>
  </si>
  <si>
    <t>Responsabilidad por el programa de auditoría</t>
  </si>
  <si>
    <t>La elaboración del programa de auditoría es responsabilidad del supervisor y auditor jefe de equipo y eventualmente por los miembros del equipo con experiencia, en este último caso será revisado por el jefe de equipo. El programa será formulado en el campo a base de la información previa obtenida del:</t>
  </si>
  <si>
    <t>Archivo permanente y corriente</t>
  </si>
  <si>
    <t>Planificación preliminar</t>
  </si>
  <si>
    <t>Planificación específica</t>
  </si>
  <si>
    <t>Demás datos disponibles.</t>
  </si>
  <si>
    <t xml:space="preserve">Para la preparación de los programas de auditoría, el supervisor y jefe de equipo, deben revisar la documentación de la planificación preliminar y específica, a fin de tener una guía que precise la naturaleza y alcance de los procedimientos de auditoría a efectuarse. </t>
  </si>
  <si>
    <t xml:space="preserve">Flexibilidad y revisión del programa </t>
  </si>
  <si>
    <t>En el desarrollo de la auditoría, las modificaciones que se deben realizar a los procedimientos del programa serán analizadas y discutidas entre el jefe de equipo y el supervisor y se harán constar en la hoja de supervisión respectiva.</t>
  </si>
  <si>
    <t>La modificación o eliminación de procedimientos puede ser justificada en el caso de:</t>
  </si>
  <si>
    <t>a) Eliminación o disminución de algunas operaciones y actividades</t>
  </si>
  <si>
    <t>b) Mejoras en los sistemas financieros o administrativos o control interno; y,</t>
  </si>
  <si>
    <t xml:space="preserve">c) Pocos errores e irregularidades.
</t>
  </si>
  <si>
    <t>Coordinación de las actividades de auditoría a través del programa</t>
  </si>
  <si>
    <t>Para la realización de una auditoría, considerando su magnitud, complejidad y características, se requiere la aplicación de procedimientos por los miembros que conforman el equipo de auditoría, quienes tienen distinta experiencia y esta situación agregada a la duración del trabajo por un período largo de tiempo, obliga al jefe de equipo a utilizar el programa de auditoría como un instrumento para facilitar la coordinación en la aplicación de los procedimientos de auditoría. Los programas serán elaborados de tal manera que exista seguridad de que no se omiten procedimientos básicos e importantes, se evite la duplicación en la aplicación de los mismos, no se desarrollen prácticas que desvíen la naturaleza de su examen y se obtengan los resultados planeados.</t>
  </si>
  <si>
    <t>Preparación de los Programas de Auditoría</t>
  </si>
  <si>
    <t xml:space="preserve">El Proceso de preparación de los programas de auditoría a partir de un listado seleccionado durante la planificación específica, implica la organización de dichos procedimientos en el orden más eficiente, indicando al personal qué es lo que debe hacer y determinar el alcance específico del trabajo.
</t>
  </si>
  <si>
    <t>Es importante que para la preparación de los programas de trabajo se identifiquen las cuentas que se encuentran relacionadas entre sí a fin de que los procedimientos de auditoría sean considerados y ejecutados en su conjunto.</t>
  </si>
  <si>
    <t xml:space="preserve">
</t>
  </si>
  <si>
    <t>Con los resultados de la evaluación del control interno se puede haber decidido confiar en dichos controles o en las funciones de procesamiento computarizado, para el efecto se debe tener evidencia de que ellos se encuentran operando en forma eficiente, por ende se debe instruir a los auditores, sobre la forma de obtener la evidencia requerida a través de las pruebas a los controles, es decir, mediante la aplicación de las pruebas de cumplimiento y de observación.</t>
  </si>
  <si>
    <t xml:space="preserve">El alcance de aplicación de cada procedimiento y el plan de muestreo seleccionado deberá también ser parte del programa de auditoría.
</t>
  </si>
  <si>
    <t xml:space="preserve">Consideración especial, deben tener los procedimientos relacionados con los requisitos exigidos por los organismos internacionales para la auditoría a los convenios de fondos y contratos de préstamo que se encuentran definidos en las guías o pautas emitidas por dichas instituciones.
</t>
  </si>
  <si>
    <t xml:space="preserve">Es importante para la preparación de los programas de trabajo, identificar las cuentas que se encuentran relacionadas entre sí, a fin de que los procedimientos de auditoría sean considerados en su conjunto. </t>
  </si>
  <si>
    <t xml:space="preserve">Los siguientes ciclos y cuentas se los puede identificar como los más significativos en un examen a los estados financieros, además en apéndices
adjuntos se describen varios procedimientos que podrían aplicarse según las circunstancias:
</t>
  </si>
  <si>
    <t>1. Ingresos, Cuentas por Cobrar y Cobros</t>
  </si>
  <si>
    <t>2. Existencias (Inventarios) y Costos de Producción</t>
  </si>
  <si>
    <t>3. Compras, Cuentas por Pagar y Pagos</t>
  </si>
  <si>
    <t>4. Disponibilidades</t>
  </si>
  <si>
    <t>5. Inversiones</t>
  </si>
  <si>
    <t>6. Empréstitos y Patrimonio</t>
  </si>
  <si>
    <t>7. Otros Activos</t>
  </si>
  <si>
    <t>8. Otros Pasivos</t>
  </si>
  <si>
    <t>9. Preparación de los Estados Financieros</t>
  </si>
  <si>
    <t>10. Preparación de la Información Financiera Complementaria</t>
  </si>
  <si>
    <r>
      <t xml:space="preserve">     = </t>
    </r>
    <r>
      <rPr>
        <sz val="12"/>
        <rFont val="Calibri"/>
        <family val="2"/>
      </rPr>
      <t>Falta información</t>
    </r>
  </si>
  <si>
    <r>
      <t>A=</t>
    </r>
    <r>
      <rPr>
        <sz val="12"/>
        <rFont val="Calibri"/>
        <family val="2"/>
      </rPr>
      <t xml:space="preserve"> Nota explicativa</t>
    </r>
  </si>
  <si>
    <r>
      <t xml:space="preserve">&lt;  &gt; </t>
    </r>
    <r>
      <rPr>
        <sz val="12"/>
        <rFont val="Calibri"/>
        <family val="2"/>
      </rPr>
      <t>Pasa a</t>
    </r>
  </si>
  <si>
    <r>
      <t xml:space="preserve">(   ) </t>
    </r>
    <r>
      <rPr>
        <sz val="12"/>
        <rFont val="Calibri"/>
        <family val="2"/>
      </rPr>
      <t>Viene de</t>
    </r>
  </si>
  <si>
    <r>
      <t xml:space="preserve">R= </t>
    </r>
    <r>
      <rPr>
        <sz val="12"/>
        <rFont val="Calibri"/>
        <family val="2"/>
      </rPr>
      <t>Pasa de una área  a otra</t>
    </r>
  </si>
  <si>
    <r>
      <t>V =</t>
    </r>
    <r>
      <rPr>
        <sz val="12"/>
        <rFont val="Calibri"/>
        <family val="2"/>
      </rPr>
      <t xml:space="preserve"> Ver hoja</t>
    </r>
  </si>
  <si>
    <r>
      <t>√=</t>
    </r>
    <r>
      <rPr>
        <sz val="12"/>
        <rFont val="Calibri"/>
        <family val="2"/>
      </rPr>
      <t xml:space="preserve">  Verificado y está conforme con la revisión, Cotejado con documento (físico)</t>
    </r>
  </si>
  <si>
    <t xml:space="preserve">           = verificado y no está conforme, revisar 1 error</t>
  </si>
  <si>
    <r>
      <t>X=</t>
    </r>
    <r>
      <rPr>
        <sz val="12"/>
        <rFont val="Calibri"/>
        <family val="2"/>
      </rPr>
      <t xml:space="preserve"> error, No cumple con todos los requisitos</t>
    </r>
  </si>
  <si>
    <r>
      <t xml:space="preserve">Ø= </t>
    </r>
    <r>
      <rPr>
        <sz val="12"/>
        <rFont val="Calibri"/>
        <family val="2"/>
      </rPr>
      <t>Información incorrecta</t>
    </r>
  </si>
  <si>
    <r>
      <t>S=</t>
    </r>
    <r>
      <rPr>
        <sz val="12"/>
        <rFont val="Calibri"/>
        <family val="2"/>
      </rPr>
      <t xml:space="preserve"> Solicitud de confirmación enviada</t>
    </r>
  </si>
  <si>
    <r>
      <t xml:space="preserve">SI= </t>
    </r>
    <r>
      <rPr>
        <sz val="12"/>
        <rFont val="Calibri"/>
        <family val="2"/>
      </rPr>
      <t>Solicitud de confirmación recibida inconforme</t>
    </r>
  </si>
  <si>
    <r>
      <t xml:space="preserve">SIA= </t>
    </r>
    <r>
      <rPr>
        <sz val="12"/>
        <rFont val="Calibri"/>
        <family val="2"/>
      </rPr>
      <t>Solicitud de confirmación recibida inconforme pero aclarada</t>
    </r>
  </si>
  <si>
    <r>
      <t xml:space="preserve">SC= </t>
    </r>
    <r>
      <rPr>
        <sz val="12"/>
        <rFont val="Calibri"/>
        <family val="2"/>
      </rPr>
      <t>Solicitud de confirmación recibida conforme</t>
    </r>
  </si>
  <si>
    <r>
      <t xml:space="preserve">∑= </t>
    </r>
    <r>
      <rPr>
        <sz val="12"/>
        <rFont val="Calibri"/>
        <family val="2"/>
      </rPr>
      <t>Sumatoria, totalizado</t>
    </r>
  </si>
  <si>
    <r>
      <t xml:space="preserve">€= </t>
    </r>
    <r>
      <rPr>
        <sz val="12"/>
        <rFont val="Calibri"/>
        <family val="2"/>
      </rPr>
      <t>Conciliado</t>
    </r>
  </si>
  <si>
    <r>
      <t xml:space="preserve">Ω= </t>
    </r>
    <r>
      <rPr>
        <sz val="12"/>
        <rFont val="Calibri"/>
        <family val="2"/>
      </rPr>
      <t xml:space="preserve">Circularizado, movido </t>
    </r>
  </si>
  <si>
    <r>
      <t xml:space="preserve">«= </t>
    </r>
    <r>
      <rPr>
        <sz val="12"/>
        <rFont val="Calibri"/>
        <family val="2"/>
      </rPr>
      <t>pendiente de registro</t>
    </r>
  </si>
  <si>
    <r>
      <t>^=</t>
    </r>
    <r>
      <rPr>
        <b/>
        <sz val="12"/>
        <color indexed="17"/>
        <rFont val="Verdana"/>
        <family val="2"/>
      </rPr>
      <t xml:space="preserve"> </t>
    </r>
    <r>
      <rPr>
        <sz val="12"/>
        <rFont val="Calibri"/>
        <family val="2"/>
      </rPr>
      <t>Sumas y formulas verificadas</t>
    </r>
  </si>
  <si>
    <r>
      <t xml:space="preserve">¢= </t>
    </r>
    <r>
      <rPr>
        <sz val="12"/>
        <rFont val="Calibri"/>
        <family val="2"/>
      </rPr>
      <t xml:space="preserve">Comparado con mayores / auxiliares </t>
    </r>
  </si>
  <si>
    <r>
      <t xml:space="preserve">µ= </t>
    </r>
    <r>
      <rPr>
        <sz val="12"/>
        <rFont val="Calibri"/>
        <family val="2"/>
      </rPr>
      <t>Corrección realizada</t>
    </r>
  </si>
  <si>
    <r>
      <t xml:space="preserve">¥= </t>
    </r>
    <r>
      <rPr>
        <sz val="12"/>
        <rFont val="Calibri"/>
        <family val="2"/>
      </rPr>
      <t>Confrontado con libros</t>
    </r>
  </si>
  <si>
    <r>
      <t xml:space="preserve">@= </t>
    </r>
    <r>
      <rPr>
        <sz val="12"/>
        <rFont val="Calibri"/>
        <family val="2"/>
      </rPr>
      <t>Cotejado contra  fuente externa</t>
    </r>
  </si>
  <si>
    <r>
      <t>N/A=</t>
    </r>
    <r>
      <rPr>
        <b/>
        <sz val="12"/>
        <rFont val="Calibri"/>
        <family val="2"/>
      </rPr>
      <t xml:space="preserve"> </t>
    </r>
    <r>
      <rPr>
        <sz val="12"/>
        <rFont val="Calibri"/>
        <family val="2"/>
      </rPr>
      <t>Procedimiento no aplicable</t>
    </r>
  </si>
  <si>
    <r>
      <t xml:space="preserve">#R= </t>
    </r>
    <r>
      <rPr>
        <sz val="12"/>
        <rFont val="Arial"/>
        <family val="2"/>
      </rPr>
      <t>Referencia Cruzada</t>
    </r>
  </si>
  <si>
    <t>Independencia</t>
  </si>
  <si>
    <t>Los programa de auditoría son esenciales para cumplir con esas actividades, sus propósitos son los siguientes:</t>
  </si>
  <si>
    <t>a) Proporcionar a los miembros del equipo, un plan sistemático del trabajo de cada componente, área o rubro a examinarse.</t>
  </si>
  <si>
    <t>b) Responsabilizar a los miembros del equipo por el cumplimiento eficiente del trabajo a ellos encomendado.</t>
  </si>
  <si>
    <t>e) Constituir el registro del trabajo desarrollado y la evidencia del mismo.</t>
  </si>
  <si>
    <t>La responsabilidad por la ejecución del programa en el campo, la tiene el auditor jefe de equipo, quien se encargará conjuntamente con el supervisor de distribuir el trabajo y velar por su ejecución, además evaluará de manera continua el avance del trabajo, efectuando oportunamente las revisiones y ajustes según las circunstancias.</t>
  </si>
  <si>
    <t>Cuando se ha decidido confiar en las funciones de los sistemas informáticos computarizado se deberá contar con la evidencia de la operación satisfactoria de los controles que tratan los riesgos de aplicación identificados en la Guía de Auditoría en Ambientes Automatizados.</t>
  </si>
  <si>
    <t xml:space="preserve">Además, si se ha decidido confiar parcialmente o no confiar en los controles de algún sistema, será necesario incluir en los programas de auditoría las pruebas sustantivas que sean necesarias en función a las debilidades identificadas en la evaluación de los sistemas de control </t>
  </si>
  <si>
    <t>3 ANG ADMINISTRACIÓN DE NEGOCIOS GERENCIALES CÍA LTDA.</t>
  </si>
  <si>
    <t>PROGRAMA DE AUDITORÍA SOBRE LOS ESTADOS FINANCIEROS</t>
  </si>
  <si>
    <t xml:space="preserve">CLIENTE:             </t>
  </si>
  <si>
    <t xml:space="preserve">PERIODO:      </t>
  </si>
  <si>
    <t>ÁREA</t>
  </si>
  <si>
    <t xml:space="preserve">ELABORADO POR: </t>
  </si>
  <si>
    <t>REVISADO POR:</t>
  </si>
  <si>
    <t>Las aseveraciones que debe usar el auditor para considerar los diferentes tipos de errores potenciales que pueden ocurrir, definidas por la NIA 315, se encuentran dentro de las siguientes tres categorías.</t>
  </si>
  <si>
    <t>Clasificación</t>
  </si>
  <si>
    <t>Existencia u ocurrencia</t>
  </si>
  <si>
    <t>Integridad o totalidad</t>
  </si>
  <si>
    <t>Derechos y obligaciones</t>
  </si>
  <si>
    <t>Presentación y divulgación</t>
  </si>
  <si>
    <t>Ocurrencia, todas las transacciones y eventos realizados en la entidad han sido: Registrados. Son reales. Están relacionados con la entidad.</t>
  </si>
  <si>
    <t>Integridad, se han registrado íntegramente y no existen transacciones o eventos no registrados o partidas no reveladas, en todos los: Activos. Pasivos. Ingresos. Costos. Gastos</t>
  </si>
  <si>
    <t>Valuación, los montos y otros datos relacionados con las transacciones se han registrado con exactitud.</t>
  </si>
  <si>
    <t>Período, las transacciones y hechos económicos se ha registrado dentro del período correcto y en tiempo apropiado.</t>
  </si>
  <si>
    <t>Período</t>
  </si>
  <si>
    <t>Clasificación, las transacciones y hechos económicos: Se han registrado en las cuentas apropiadas. Se han clasificado y descrito apropiadamente</t>
  </si>
  <si>
    <t>el ente posee y controla: Los derechos sobre todos los activos. Los pasivos son obligaciones presentes del ente. Son reales y controladas al cierre del ejercicio o fecha determinada</t>
  </si>
  <si>
    <t>Deja por sentado que toda la información presentada se refleja de forma equilibrada y clara facilitando la compresión y con suficiente detalle de revelación.</t>
  </si>
  <si>
    <t>PRUEBAS DE AUDITORÍA</t>
  </si>
  <si>
    <t>NIA 330</t>
  </si>
  <si>
    <t>A efectos de las NIA, los siguientes términos tienen los significados que figuran a continuación:</t>
  </si>
  <si>
    <t xml:space="preserve">Procedimiento sustantivo: </t>
  </si>
  <si>
    <t>Procedimiento de auditoría diseñado para detectar incorrecciones materiales en las afirmaciones.</t>
  </si>
  <si>
    <t>Los procedimientos sustantivos comprenden:</t>
  </si>
  <si>
    <t>(de tipos de transacciones, saldos contables e información a revelar); y</t>
  </si>
  <si>
    <t xml:space="preserve">Pruebas de detalle </t>
  </si>
  <si>
    <t>procedimientos analíticos sustantivos</t>
  </si>
  <si>
    <t xml:space="preserve">Prueba de controles: </t>
  </si>
  <si>
    <t>procedimiento de auditoría diseñado para evaluar la eficacia operativa de los controles en la prevención o en la detección y corrección de incorrecciones materiales en las afirmaciones.</t>
  </si>
  <si>
    <t xml:space="preserve">El auditor diseñará y realizará pruebas de controles con el fin de obtener evidencia de auditoría suficiente y adecuada sobre la eficacia operativa de los controles relevantes si:
</t>
  </si>
  <si>
    <t>a)</t>
  </si>
  <si>
    <t>la valoración de los riesgos de incorrección material en las afirmaciones realizada por el auditor comporta la expectativa de que los controles estén operando eficazmente (es decir, para la determinación de la naturaleza, momento de realización y extensión de los procedimientos sustantivos, el auditor tiene previsto confiar en la eficacia operativa de los controles); o</t>
  </si>
  <si>
    <t>b)</t>
  </si>
  <si>
    <t>los procedimientos sustantivos por sí mismos no pueden proporcionar evidencia de auditoría suficiente y adecuada en las afirmaciones. (Ref: Apartados A20-A24)</t>
  </si>
  <si>
    <t xml:space="preserve">En el diseño y aplicación de pruebas de controles, el auditor obtendrá evidencia de auditoría más
convincente cuanto más confíe en la eficacia de un control. (Ref: Apartado A25) </t>
  </si>
  <si>
    <t>Con independencia de los riesgos valorados de incorrección material, el auditor diseñará y aplicará
procedimientos sustantivos para cada tipo de transacción, saldo contable e información a revelar
que resulte material. (Ref: Apartados A42-A47)</t>
  </si>
  <si>
    <t xml:space="preserve">El auditor considerará si deben aplicarse procedimientos de confirmación externa a modo de
procedimientos sustantivos de auditoría. (Ref: Apartados A48-A51)
</t>
  </si>
  <si>
    <t>Procedimientos sustantivos relacionados con el proceso de cierre de los estados financieros</t>
  </si>
  <si>
    <t>Los procedimientos sustantivos del auditor incluirán los siguientes procedimientos de auditoría
relacionados con el proceso de cierre de los estados financieros:</t>
  </si>
  <si>
    <t>comprobación de la concordancia o conciliación de los estados financieros con los registros contables de los que se obtienen, y</t>
  </si>
  <si>
    <t>examen de los asientos del libro diario y de otros ajustes materiales realizados durante el proceso de preparación de los estados financieros. (Ref: Apartado A52)</t>
  </si>
  <si>
    <t>El apartado 18 requiere que el auditor diseñe y aplique procedimientos sustantivos para cada tipo
de transacción, saldo contable e información a revelar que resulten materiales, con independencia
de los riesgos valorados de incorrección material. Este requerimiento refleja los siguientes hechos:</t>
  </si>
  <si>
    <t>Los procedimientos analíticos sustantivos son generalmente más adecuados en el caso de grandes volúmenes de transacciones que tienden a ser previsibles en el tiempo. La NIA 5205 establece requerimientos y proporciona orientaciones para la aplicación de procedimientos analíticos durante una auditoría.</t>
  </si>
  <si>
    <t>Pruebas de detalle</t>
  </si>
  <si>
    <t>La naturaleza del riesgo y de la afirmación es relevante para el diseño de las pruebas de detalle. Por ejemplo, las pruebas de detalle relacionadas con la afirmación de existencia o de ocurrencia pueden implicar que se realice una selección entre las partidas que integran una cantidad incluida en los estados financieros y que se obtenga la correspondiente evidencia de auditoría. Por su parte, las pruebas de detalle relacionadas con la afirmación de integridad pueden implicar que se realice una selección entre las partidas que se espere que estén incluidas en la cantidad correspondiente de los estados financieros y que se investigue si efectivamente están incluidas.</t>
  </si>
  <si>
    <t>Procedimientos de Control</t>
  </si>
  <si>
    <t>1.1.</t>
  </si>
  <si>
    <t>Pruebas de Detalle.</t>
  </si>
  <si>
    <t>1.2.</t>
  </si>
  <si>
    <t>Pruebas Suntantivos.</t>
  </si>
  <si>
    <t>Pruebas de Control o Cumplimiento.</t>
  </si>
  <si>
    <t>D</t>
  </si>
  <si>
    <t>A</t>
  </si>
  <si>
    <t>C</t>
  </si>
  <si>
    <t>E</t>
  </si>
  <si>
    <t>I</t>
  </si>
  <si>
    <t>V</t>
  </si>
  <si>
    <t>P</t>
  </si>
  <si>
    <t>P1</t>
  </si>
  <si>
    <t>ASEVERACIÓN</t>
  </si>
  <si>
    <t>PRUEBAS</t>
  </si>
  <si>
    <t>REVISIÓN</t>
  </si>
  <si>
    <t>Final</t>
  </si>
  <si>
    <t>Prel y Final</t>
  </si>
  <si>
    <t>PROCEDIMIENTOS</t>
  </si>
  <si>
    <t>ABC</t>
  </si>
  <si>
    <t>Elizabeth Palacios</t>
  </si>
  <si>
    <t>Roy Cisneros</t>
  </si>
  <si>
    <t>ASEVERACIÓN:</t>
  </si>
  <si>
    <t>REF P.T</t>
  </si>
  <si>
    <t>Preliminar</t>
  </si>
  <si>
    <t>. Pruebas Suntantivas Analíticas</t>
  </si>
  <si>
    <t>. Pruebas Suntantivas de Detalle.</t>
  </si>
  <si>
    <t>REFERENCIA P. T</t>
  </si>
  <si>
    <t>Firma y sello</t>
  </si>
  <si>
    <t>R.C</t>
  </si>
  <si>
    <t>(x)</t>
  </si>
  <si>
    <t>Preliminar:</t>
  </si>
  <si>
    <t>FECHA:</t>
  </si>
  <si>
    <t>Verificar que todos los saldos de efectivo aparecen en los EE FF, los cuales representan los fondos que la entidad tiene derecho.</t>
  </si>
  <si>
    <t>Se clasifica adecuadamente el efectivo en los estados financieros y se exponen debidamente (mediante segregación o en otra forma) los fondos restringidos o comprometido.</t>
  </si>
  <si>
    <t>OBJETIVOS:</t>
  </si>
  <si>
    <t>TIPO DE PRUEBA</t>
  </si>
  <si>
    <t>APROBADO:</t>
  </si>
  <si>
    <r>
      <rPr>
        <b/>
        <sz val="10"/>
        <color rgb="FFFF0000"/>
        <rFont val="Times New Roman"/>
        <family val="1"/>
      </rPr>
      <t xml:space="preserve">V  </t>
    </r>
    <r>
      <rPr>
        <sz val="10"/>
        <color theme="1"/>
        <rFont val="Times New Roman"/>
        <family val="1"/>
      </rPr>
      <t xml:space="preserve"> Valuacion</t>
    </r>
  </si>
  <si>
    <r>
      <rPr>
        <b/>
        <sz val="10"/>
        <color rgb="FFFF0000"/>
        <rFont val="Times New Roman"/>
        <family val="1"/>
      </rPr>
      <t xml:space="preserve">P   </t>
    </r>
    <r>
      <rPr>
        <sz val="10"/>
        <color theme="1"/>
        <rFont val="Times New Roman"/>
        <family val="1"/>
      </rPr>
      <t xml:space="preserve"> Presentación y divulgación</t>
    </r>
  </si>
  <si>
    <r>
      <rPr>
        <b/>
        <sz val="10"/>
        <color rgb="FFFF0000"/>
        <rFont val="Times New Roman"/>
        <family val="1"/>
      </rPr>
      <t>P1</t>
    </r>
    <r>
      <rPr>
        <sz val="10"/>
        <color theme="1"/>
        <rFont val="Times New Roman"/>
        <family val="1"/>
      </rPr>
      <t xml:space="preserve">   Período</t>
    </r>
  </si>
  <si>
    <r>
      <rPr>
        <b/>
        <sz val="10"/>
        <color rgb="FFFF0000"/>
        <rFont val="Times New Roman"/>
        <family val="1"/>
      </rPr>
      <t xml:space="preserve">C  </t>
    </r>
    <r>
      <rPr>
        <sz val="10"/>
        <color theme="1"/>
        <rFont val="Times New Roman"/>
        <family val="1"/>
      </rPr>
      <t xml:space="preserve"> Clasificación</t>
    </r>
  </si>
  <si>
    <t>Elaborar la Sumaria.</t>
  </si>
  <si>
    <t>Elabore el reporte díario del trabajo a realizar</t>
  </si>
  <si>
    <t>Ligue el monto de los fondos contra registros de contabilidad e investigue las diferencias existentes.</t>
  </si>
  <si>
    <t>Obtenga de los encargados constancia de que les fueron devueltos los fondos.</t>
  </si>
  <si>
    <t>Investigue:</t>
  </si>
  <si>
    <t>Fecha del último reembolso.</t>
  </si>
  <si>
    <t>Comprobantes, vales, préstamos sin aprobación.</t>
  </si>
  <si>
    <t>Comprobantes por montos superiores al monto máximo autorizado a pagar por caja chica.</t>
  </si>
  <si>
    <t>Asegúrese de que las cobranzas pendientes de depósito sean depositadas intactas y oportunamente, comparando el detalle en la ficha de depósito con nuestra relación, al momento del arqueo.</t>
  </si>
  <si>
    <t>Inspeccione reembolso de caja chica por un período anterior a la fecha del arqueo y esté alerta para descubrir:</t>
  </si>
  <si>
    <t>Comprobantes con fecha anterior al último reembolso.</t>
  </si>
  <si>
    <t>Comprobantes con indicios de alteraciones en las fechas, cantidades, etc.</t>
  </si>
  <si>
    <t>Efectuar arqueos sorpresivos de caja chica, el cual debe ser evidenciado mediante un acta de arqueo. Adicionalmente se debe mencionar las deficiencias encontradas al aplicar este procedimiento.</t>
  </si>
  <si>
    <t>BANCOS</t>
  </si>
  <si>
    <t>Obtener un detalle de los saldos de bancos a la fecha de revisión.</t>
  </si>
  <si>
    <t>Solicitar al cliente los estados de cuenta y las libretas de ahorro  de las cuentas bancarias que posee la institucion.</t>
  </si>
  <si>
    <t>Obtener un detalle de las cuentas abiertas y/o cerradas durante el presente ejercicio y verificar contra la documentación soporte.</t>
  </si>
  <si>
    <t>Prepare las confirmaciones bancarias de todas las cuentas (inclusive las canceladas) solicitando saldos al cierre y el estado de cuenta del período posterior a un mes.</t>
  </si>
  <si>
    <t>Envíe las confirmaciones de bancos en forma personal.</t>
  </si>
  <si>
    <t>Obtener y adjuntar las confirmaciones bancarias por todas las cuentas que maneje la Compañía, referenciar los resultados con los estados financieros, si los saldos conciliados no cruzan conversar con la Administración para mitigar estas diferencias.</t>
  </si>
  <si>
    <t>Analizar las partidas que conforman los estados de cuenta al cierre del período y determinar si es necesario o no realizar vaucheo de las partidas, en el caso de ser inmateriales documente con una nota explicativa el criterio adoptado para no efectuarlo.</t>
  </si>
  <si>
    <t>Realizar un análisis mensual de los depósitos  que haya recibido la institución, con ayuda de los estados de cuentas y mayores auxiliares. Luego ligue  con resultados y establezca  diferencias si las hubiere. En el caso de que las diferencias sean significativas, se recomienda su análisis para aclararlas y proponer ajuste o reclasificaciones de necesitarse.</t>
  </si>
  <si>
    <t>Verificar que los saldos iniciales de las cuentas del mayor auxiliar crucen con las cifras auditadas en el año anterior.</t>
  </si>
  <si>
    <t>Obtenga copia de las conciliaciones de todas las cuentas bancarias a la fecha del cierre.</t>
  </si>
  <si>
    <t>·  Verificar exactitud aritmética y que se encuentren debidamente firmadas y aprobadas.</t>
  </si>
  <si>
    <t>·  Cotejar el saldo según bancos con el estado de cuenta a la fecha de corte.</t>
  </si>
  <si>
    <t>·  Preparar resumen de conciliaciones y establecer una base de selección para las partidas conciliatorias importantes o que llamen nuestra atención para revisión contra documentación de soporte.</t>
  </si>
  <si>
    <t>Examinar que los fondos de caja fueron liquidados al cierre y que se registraron todos los gastos correspondientes.</t>
  </si>
  <si>
    <t>Verificar que no existen saldos en moneda extranjera y que de ser el caso estos han sido convertidos a los tipos de cambio apropiados.</t>
  </si>
  <si>
    <t>Sobre las conciliaciones bancarias:</t>
  </si>
  <si>
    <t>Compruebe su corrección aritmética.</t>
  </si>
  <si>
    <t>Ligue el saldo según el banco con las confirmaciones y los estados de cuenta.</t>
  </si>
  <si>
    <t>Ligue el saldo según libros con la sumaria.</t>
  </si>
  <si>
    <t>Compruebe que los depósitos en tránsito fueron correspondidos oportunamente, anote las fechas y examine el asiento los libros y la documentación correspondiente.</t>
  </si>
  <si>
    <t>Compruebe que los cheques pendientes fueron pagados según el estado de cuenta, durante el período posterior, y para los que no fueron examine el asiento en libros y la documentación comprobatoria.</t>
  </si>
  <si>
    <t>En caso de tener saldo contrario a la naturaleza de la cuenta de mayor reclasificarlo de acuerdo a los estados de cuenta.</t>
  </si>
  <si>
    <t>Investigue lo siguiente:</t>
  </si>
  <si>
    <t>Cheques por montos importantes depositados antes de la fecha de la conciliación y devueltos por el banco en el período posterior.</t>
  </si>
  <si>
    <t>Cualquier otra partida anormal en las confirmaciones y en el estado de cuenta del período posterior.</t>
  </si>
  <si>
    <t>Revise los traspasos entre Bancos y compañías afiliadas por un período anterior y posterior al fin de año.</t>
  </si>
  <si>
    <t>INVERSIONES TEMPORALES</t>
  </si>
  <si>
    <t>Complete la prueba de intereses o juzgue la razonabilidad de la variación de intereses ganados de la fecha de la prueba global al cierre, tomando en cuenta las operaciones de compra-venta habidas en dicho período.</t>
  </si>
  <si>
    <t>Concluya en la sumaria de acuerdo a objetivos de la sección.</t>
  </si>
  <si>
    <t>INVERSIONES EN VALORES</t>
  </si>
  <si>
    <t>Conteste el programa de control interno relativo a inversiones en valores.</t>
  </si>
  <si>
    <t>Para determinar que las compras y ventas del ejercicio están debidamente registradas y autorizadas, obtenga de la empresa un análisis de la cuenta por todo el año y examine la documentación de soporte y autorización por todas las compras y ventas.</t>
  </si>
  <si>
    <t>¿Fue el precio de venta razonable en cuanto a valor de mercado o precio de realización según convenio?</t>
  </si>
  <si>
    <t>Ligue utilidad o pérdida en ventas con resultados.</t>
  </si>
  <si>
    <t xml:space="preserve">Para asegurarse que los ingresos provenientes de las inversiones se han registrado debidamente, determine los dividendos o intereses que se deben haber obtenido y ligue con resultados. </t>
  </si>
  <si>
    <t>Si la empresa tiene inversiones en acciones de tipo permanente:</t>
  </si>
  <si>
    <t>¿Si se tiene control, se hace auditoria de la subsidiaria?</t>
  </si>
  <si>
    <t>¿Si no tienen control y la inversión es importante, se tienen estados financieros auditados?</t>
  </si>
  <si>
    <t>AL CIERRE DEL EJERCICIO</t>
  </si>
  <si>
    <t>Para determinar que las inversiones registradas son propiedad de la empresa, realice un arqueo de los valores o confirme los que estén en posesión de otra persona.</t>
  </si>
  <si>
    <t xml:space="preserve">Determine que todos los valores figuren a nombre de la compañía o que estén debidamente endosados y que los cupones no vencidos estén adheridos. </t>
  </si>
  <si>
    <t xml:space="preserve">Verifique los gravámenes y obtenga confirmación de los acreedores. </t>
  </si>
  <si>
    <t xml:space="preserve">Obtenga cotización del valor de mercado a fin de año y provisiones las reservas necesarias. Cuando no exista cotización en mercado, revise y discuta convenios o arreglos que garanticen precio de realización. </t>
  </si>
  <si>
    <t xml:space="preserve">Si el importe de las inversiones es significativo, revise los cambios del valor de mercado desde la fecha del balance hasta el término de la auditoria. </t>
  </si>
  <si>
    <t>Determine el valor de las acciones no cotizadas con base en estados financieros auditados de la compañía emisora.</t>
  </si>
  <si>
    <t>CAJA</t>
  </si>
  <si>
    <t>Generales</t>
  </si>
  <si>
    <t>.</t>
  </si>
  <si>
    <t>Verifique que no existan comprobantes por pagar al cierre</t>
  </si>
  <si>
    <t>CONCLUSIÓN DEL ÁREA</t>
  </si>
  <si>
    <t>101-</t>
  </si>
  <si>
    <t>E.P</t>
  </si>
  <si>
    <r>
      <t>101</t>
    </r>
    <r>
      <rPr>
        <b/>
        <sz val="10"/>
        <color rgb="FFFF0000"/>
        <rFont val="Arial Black"/>
        <family val="2"/>
      </rPr>
      <t>a</t>
    </r>
  </si>
  <si>
    <t>INVERSIONES</t>
  </si>
  <si>
    <t>x</t>
  </si>
  <si>
    <t>a</t>
  </si>
  <si>
    <t>b</t>
  </si>
  <si>
    <t>RESPUESTA</t>
  </si>
  <si>
    <t>OBSERVACIÓN</t>
  </si>
  <si>
    <t>EFECTIVO Y SUS EQUIVALENTES</t>
  </si>
  <si>
    <t>Asignación de cajas menores a áreas o personal no autorizado por ausencia de políticas y/o lineamientos administrativos</t>
  </si>
  <si>
    <t>Pérdida de control de fondos fijos y/o asignación de fondos fijos innecesarios y/o insuficientes.</t>
  </si>
  <si>
    <t>Inadecuada administración y uso de cajas menores por ausencia de una capacitación y entrega de políticas de manejo forma.</t>
  </si>
  <si>
    <t>Pérdida de recursos monetarios por ausencia e ineficiencia de un lugar controlado y/o protegido para el almacenamiento o custodia del fondo fijo.</t>
  </si>
  <si>
    <t>Reclamaciones improcedentes a funcionarios que administran los fondos fijos por ausencia de una entrega formal para su administración.</t>
  </si>
  <si>
    <t>Fondos fijos administrados por personal no autorizado</t>
  </si>
  <si>
    <t>Uso de efectivo de las cajas menores para gastos y/o compras no autorizadas por falta de políticas de manejo.</t>
  </si>
  <si>
    <t>Compras por montos que sobrepasan el límite de costo autorizado, para cada tipo de compra.</t>
  </si>
  <si>
    <t>Erogaciones de dinero y/o uso de efectivo para compras sin soportes adecuados (facturas, recibos provisionales) y/o autorizaciones</t>
  </si>
  <si>
    <t>Erogaciones de dinero y/o uso de efectivo sin evidencia de recibido por el beneficiario y/o no soportados.</t>
  </si>
  <si>
    <t>Legalizaciones sin la completitud de la información requerida y/o detalle de conceptos y autorizaciones por ausencia de políticas.</t>
  </si>
  <si>
    <t>Información financiera no confiable por falta de oportunidad en el reporte de legalizaciones (gastos o erogaciones).</t>
  </si>
  <si>
    <t>Diferencias entre el fondo fijo y gastos no identificadas en las legalizaciones y/o sin justificación.</t>
  </si>
  <si>
    <t>Gastos legalizados sin documentos soportes que los respalden</t>
  </si>
  <si>
    <t>Gastos legalizados más de una vez por el responsable de la administración de la caja menor.</t>
  </si>
  <si>
    <t>Ausencia de segregación de funciones y/o conflicto de interés para la ejecución de arqueos de caja.</t>
  </si>
  <si>
    <t>Inoportunidad o falta de ejecución periódica de arqueos de caja</t>
  </si>
  <si>
    <t>Diferencias de fondos fijos no justificadas, sin seguimiento y/o sin acciones de cobro al responsable de su administración.</t>
  </si>
  <si>
    <t>Transacciones, documentación de soportes, recepción y salidas de dinero durante la ejecución del arqueo de caja</t>
  </si>
  <si>
    <t>Resultados de arqueo de caja no documentados y/o sin las observaciones del resultado detalladas.</t>
  </si>
  <si>
    <t>Costos o gastos no cubiertos por inoportunidad en el reintegro del fondo fijo.</t>
  </si>
  <si>
    <t>Reintegro de fondos fijos sin la aprobación y/o causación contable previa de la legalización e inexistencia de la misma.</t>
  </si>
  <si>
    <t>Generación de reintegro a funcionarios no autorizados y/o no responsables de administrar fondos fijos y por valores que no corresponden.</t>
  </si>
  <si>
    <t>Reintegros de fondos fijos por valores que no corresponden.</t>
  </si>
  <si>
    <t>Inadecuada segregación de funciones en el registro de gastos.</t>
  </si>
  <si>
    <t>Causación de gastos sin documentos soportes y/o sin autorización</t>
  </si>
  <si>
    <t>Creación, modificación y ajustes de información por personal no autorizado, por accesos y controles de edición al sistema de información sin monitoreo</t>
  </si>
  <si>
    <t>Falta de trazabilidad e identificación de los funcionarios responsables de la administración del fondo fijo, y del monto asignado.</t>
  </si>
  <si>
    <t>Reprocesos en la causación de legalizaciones de caja menor por errores y/o debilidad en los conocimientos del funcionario responsable de esta actividad.</t>
  </si>
  <si>
    <t>Información no considerada en la conciliación bancaria por inoportunidad en el registro de recaudos y pagos</t>
  </si>
  <si>
    <t>Registro de ingresos y pagos por valores que no corresponden y/o en periodos que no corresponden</t>
  </si>
  <si>
    <t>Los cheques faltantes y duplicados no son identificados, validados, revisados e investigados.</t>
  </si>
  <si>
    <t>Inconsistencia de saldos en el libro contable de bancos por ausencia e inoportunidad del registro de gastos bancarios.</t>
  </si>
  <si>
    <t>Inconsistencia de saldos bancarios en el registro de libros por ausencia e inoportunidad en el registro de diferencia en cambio y/o actualización de saldos de moneda extranjera.</t>
  </si>
  <si>
    <t>Transacciones ficticias de recaudo, pagos, ajustes, eliminación de transacciones por inadecuada segregación de funciones</t>
  </si>
  <si>
    <t>Registro de ingresos y pagos sin documentos soportes y autorizaciones.</t>
  </si>
  <si>
    <t>Transacciones no autorizadas por accesos de modificación y edición a funcionarios no autorizados.</t>
  </si>
  <si>
    <t>Afectación de la información de recaudo y pagos de periodos cerrados por ausencia de un procedimiento de cierre de módulos y/o cierre de periodos.</t>
  </si>
  <si>
    <t>Inconsistencia de información y/o saldos de caja por ausencia de un proceso de conciliación periódica.</t>
  </si>
  <si>
    <t>Información de recaudo y pagos incompleta y sin trazabilidad por ausencia de un control de consecutivos y/o identificación de tipo de transacciones.</t>
  </si>
  <si>
    <t>Ajustes de saldos de caja por funcionarios no autorizados y/o funcionarios que realizan actividades que generen un conflicto de interés por inadecuada segregación de funciones.</t>
  </si>
  <si>
    <t>Conciliaciones bancarias con errores en la integridad de la información base, inconsistente, incompleta y/o no confiable.</t>
  </si>
  <si>
    <t>Información financiera no confiable por ausencia e inoportunidad en la elaboración periódica de conciliaciones bancarias</t>
  </si>
  <si>
    <t>Los funcionarios responsables de realizar la conciliación bancaria y depurar partidas conciliatorias no se encuentran capacitados.</t>
  </si>
  <si>
    <t>Elaboración, verificación y aprobación de conciliaciones bancarias por funcionarios no autorizados.</t>
  </si>
  <si>
    <t>Errores en el resultado de la conciliación bancaria por inadecuada depuración y cruce de partidas, transacciones no soportadas y/o verificadas.</t>
  </si>
  <si>
    <t>Accesos a creación, modificación y eliminación de transacciones financieras a personal no autorizado</t>
  </si>
  <si>
    <t>Registro de recaudos, pagos, registros contables y ajustes de transacciones no autorizadas, por inadecuada segregación de funciones en la elaboración de conciliaciones bancarias.</t>
  </si>
  <si>
    <t>Partidas conciliatorias antiguas y sin identificación, por falta de trazabilidad y/o seguimiento periódico de depuración</t>
  </si>
  <si>
    <t>Cuentas contables no conciliadas y con antigüedad de saldos por partidas conciliatorias no depuradas.</t>
  </si>
  <si>
    <t>Ajustes no autorizados y movimientos no soportados.</t>
  </si>
  <si>
    <t>Jineteo de dinero por falta de control y/o monitoreo periódico del efectivo.</t>
  </si>
  <si>
    <t>Información financiera no confiable por gastos registrados con error e inoportunidad en su causación.</t>
  </si>
  <si>
    <t xml:space="preserve">BANCOS </t>
  </si>
  <si>
    <t>PREGUNTAS</t>
  </si>
  <si>
    <t>ELABORADO POR:</t>
  </si>
  <si>
    <t>3 AN.G ADMINISTRACIÓN DE NEGOCIOS GERENCIALES CÍA. LTDA.</t>
  </si>
  <si>
    <t>CUESTIONARIO DE RIESGOS INHERENTES</t>
  </si>
  <si>
    <t>EMPRESA</t>
  </si>
  <si>
    <t>ABC XXX</t>
  </si>
  <si>
    <t>FECHA</t>
  </si>
  <si>
    <t>R.C.</t>
  </si>
  <si>
    <t>REF</t>
  </si>
  <si>
    <r>
      <t xml:space="preserve">APROBADO POR: </t>
    </r>
    <r>
      <rPr>
        <i/>
        <sz val="12"/>
        <color theme="1"/>
        <rFont val="Times New Roman"/>
        <family val="1"/>
      </rPr>
      <t>firma y sello</t>
    </r>
  </si>
  <si>
    <t>SI</t>
  </si>
  <si>
    <t>NO</t>
  </si>
  <si>
    <t>N/A</t>
  </si>
  <si>
    <t>No suma</t>
  </si>
  <si>
    <t>RESPUESTAS</t>
  </si>
  <si>
    <t>SUMAN</t>
  </si>
  <si>
    <t>TOTAL</t>
  </si>
  <si>
    <t>PONDERACIÓN</t>
  </si>
  <si>
    <t>CALIFICACION DE CONFIANZA Y RIESGO DE LA COMPAÑÍA</t>
  </si>
  <si>
    <t>NIVEL DE CONFIANZA</t>
  </si>
  <si>
    <t>NIVEL DE RIESGO</t>
  </si>
  <si>
    <t>Rango en %</t>
  </si>
  <si>
    <t>Respuesta</t>
  </si>
  <si>
    <t>Nivel de Confianza</t>
  </si>
  <si>
    <t>Valoración</t>
  </si>
  <si>
    <t>Cantidad de evidencias a obtener</t>
  </si>
  <si>
    <t>Nivel de Riesgo</t>
  </si>
  <si>
    <t>71 a 100%</t>
  </si>
  <si>
    <t>Si</t>
  </si>
  <si>
    <t>Riesgo Bajo</t>
  </si>
  <si>
    <t>(3)</t>
  </si>
  <si>
    <t>Bajo</t>
  </si>
  <si>
    <t>No</t>
  </si>
  <si>
    <t>Riesgo alto</t>
  </si>
  <si>
    <t xml:space="preserve">Alto </t>
  </si>
  <si>
    <t>55 a 70%</t>
  </si>
  <si>
    <t>Riesgo medio</t>
  </si>
  <si>
    <t>(2)</t>
  </si>
  <si>
    <t>Moderado</t>
  </si>
  <si>
    <t xml:space="preserve">Medio </t>
  </si>
  <si>
    <t>01 a 54%</t>
  </si>
  <si>
    <t>Riesgo Alto</t>
  </si>
  <si>
    <t>(1)</t>
  </si>
  <si>
    <t>Alto</t>
  </si>
  <si>
    <t xml:space="preserve">No </t>
  </si>
  <si>
    <t>Riesgo bajo</t>
  </si>
  <si>
    <r>
      <t xml:space="preserve">Respuestas afirmativas califican la confianza </t>
    </r>
    <r>
      <rPr>
        <b/>
        <sz val="11"/>
        <color theme="1"/>
        <rFont val="Times New Roman"/>
        <family val="1"/>
      </rPr>
      <t>(SI)</t>
    </r>
  </si>
  <si>
    <r>
      <t xml:space="preserve">Respuestas negativas califican el RIESGO   </t>
    </r>
    <r>
      <rPr>
        <b/>
        <sz val="11"/>
        <color theme="1"/>
        <rFont val="Times New Roman"/>
        <family val="1"/>
      </rPr>
      <t>(NO)</t>
    </r>
  </si>
  <si>
    <t>AUDITORÍA 3 ANG</t>
  </si>
  <si>
    <t>COMPAÑÍA</t>
  </si>
  <si>
    <t>Verifique la tabla de medición de Riesgo/Confianza y determine:</t>
  </si>
  <si>
    <t>El RIESGO de la compañía es:</t>
  </si>
  <si>
    <t>ALTO</t>
  </si>
  <si>
    <t>MODERADO</t>
  </si>
  <si>
    <t>BAJO</t>
  </si>
  <si>
    <t>X</t>
  </si>
  <si>
    <t>CONCLUSIÓN:</t>
  </si>
  <si>
    <t>101-3</t>
  </si>
  <si>
    <t>CUESTIONARIO DE RIESGOS DE CONTROL</t>
  </si>
  <si>
    <t>¿Depositan todo el dinero de caja en las cuentas bancarias?</t>
  </si>
  <si>
    <t>¿Todas las Cuentas Bancarias cumplen el mismo objetivo (pagos, transferencias, nomina, iess) etc.?</t>
  </si>
  <si>
    <t>¿Todas las cuentas bancarias son utilizadas por el Gerente de la empresa?</t>
  </si>
  <si>
    <t>¿Está centralizada la responsabilidad por los cobros y los depósitos de efectivo en el menor número posible de personas?</t>
  </si>
  <si>
    <t>Están todos los empleados que participan en los  cobros, los pagos y que manejan efectivo y valores:</t>
  </si>
  <si>
    <t>¿Adecuadamente afianzados?</t>
  </si>
  <si>
    <t>¿Obligados a tomar vacaciones anuales?</t>
  </si>
  <si>
    <t>Los empleados que manejan efectivo están desligados de algunos de los deberes siguientes:</t>
  </si>
  <si>
    <t>¿Preparan facturas de venta o llevan registros de venta?</t>
  </si>
  <si>
    <t>¿Manejan o tiene acceso a los libros de cuentas por cobrar?</t>
  </si>
  <si>
    <t>¿Autorizan las concesiones o ampliaciones de crédito o aprueban los descuentos, las devoluciones o las rebajas a los clientes?</t>
  </si>
  <si>
    <t>¿Gestionan el cobro de las partidas por cobrar o aprueban la cancelación de las partidas incobrables?</t>
  </si>
  <si>
    <t>¿Obtienen estados de cuenta de los bancos depositarios, tienen acceso a esos estados o concilian las cuentas de los bancos?</t>
  </si>
  <si>
    <t>¿Tienen bajo su custodia valores o documentos por cobrar y la garantía colateral sobre los mismos?</t>
  </si>
  <si>
    <t>¿Manejan el libro mayor o el registro de la póliza?</t>
  </si>
  <si>
    <t>¿Preparan o aprueban los comprobantes de pagos?</t>
  </si>
  <si>
    <t>¿Preparan, firman o envían por correo los cheques de pagos?</t>
  </si>
  <si>
    <t>Existe un control adecuado sobre las entradas de efectivo mediante recibos pre enumerados, relaciones de cobranza, etc.?</t>
  </si>
  <si>
    <t>Todos los ingresos o cobranzas misceláneas (tales como ventas de desperdicio, intereses sobre inversiones, etc.), son reportados oportunamente al Departamento de Contabilidad?</t>
  </si>
  <si>
    <t>Se preparan y con que frecuencia los cortes de caja?.</t>
  </si>
  <si>
    <t>Salidas de efectivo-</t>
  </si>
  <si>
    <t>Existe autorización previa y por escrito de las salidas de efectivo (en su caso)</t>
  </si>
  <si>
    <t>Se hacen todos los desembolsos con cheques nominativos (excepto caja chica)</t>
  </si>
  <si>
    <t>Los cheques anulados son debidamente, cancelados y archivados.</t>
  </si>
  <si>
    <t>Se requiere que los cheques sean librados con firmas mancomunadas.</t>
  </si>
  <si>
    <t>Está prohibido la firma de cheques en blanco.</t>
  </si>
  <si>
    <t>Se controla la secuencia numérica de los cheques</t>
  </si>
  <si>
    <t>Se cancelan los documentos (comprobantes) con un sello fechador de “pagado” de tal manera que se prevenga su uso para un pago duplicado.</t>
  </si>
  <si>
    <t>El pago de las facturas es aprobado por algún funcionario responsable.</t>
  </si>
  <si>
    <t>Se deja evidencia de la verificación de los precios de compra, condiciones de crédito, corrección aritmética, descuentos, etc.</t>
  </si>
  <si>
    <t>Fondos fijos de efectivo-</t>
  </si>
  <si>
    <t>Existe un monto máximo para cada pago (indícarlo)</t>
  </si>
  <si>
    <t>Los comprobantes son inutilizados con un sello fechador de “Pagado”, para impedir que vuelvan a usarse.</t>
  </si>
  <si>
    <t>INGRESOS DE CAJA</t>
  </si>
  <si>
    <t>¿Existe entradas de dinero a caja por cantidades relativamente grandes?, ¿son en cheques o giros y no en efectivo?</t>
  </si>
  <si>
    <t>¿Únicamente tienen acceso al efectivo recibido empleados del departamento de caja?</t>
  </si>
  <si>
    <t>¿Recibe el cajero directamente de los clientes los ingresos por cobros efectuados en el mostrador?</t>
  </si>
  <si>
    <t>Si se emplean para comprobar los ingresos de caja, cajas registradoras, notas de venta de mostrador, recibos de cobradores, etc., ¿hace la comprobación de los mismos un empleado independiente del cajero?</t>
  </si>
  <si>
    <t>¿El cajero es la única persona de abrir la correspondencia de caja o de los empleados que llevan los libros de cuentas por cobrar?</t>
  </si>
  <si>
    <t>¿Retiene el cajero el control de los ingresos de caja hasta que se depositan en los bancos?</t>
  </si>
  <si>
    <t>¿Alguna persona independiente del cajero y que no tenga acceso a los registros de caja y cuentas por cobrar, efectúa periódicamente un examen por sorpresa de las partidas que figuran en el depósito confrontándolas con el registro de ingresos de caja.?</t>
  </si>
  <si>
    <t xml:space="preserve">¿Se entregan directamente a un empleado independiente del cajero las partidas de depósito o cobro devueltas por el banco? (debido a la insuficiencia de fondos, etc.) </t>
  </si>
  <si>
    <t>¿El cajero tiene prohibido cambiar cheques con el efectivo recibido y respeta esa prohibición?</t>
  </si>
  <si>
    <t>¿Se han dado instrucciones escritas a los bancos para que no hagan efectivo ningún cheque a nombre de la Compañía?</t>
  </si>
  <si>
    <t>¿Hay establecido un control contable independiente fuera del departamento del cajero sobre los ingresos de caja diversos, como alquileres, intereses, dividendos ventas al contado, ventas de mercancía a empleados, ventas de desperdicios, etc.?</t>
  </si>
  <si>
    <t>PAGOS</t>
  </si>
  <si>
    <t>¿Se lleva registro de pagos ?¿Que clase y quien lo lleva?</t>
  </si>
  <si>
    <t>¿Se hacen por medio de cheques todos los pagos, salvo los de caja chica?</t>
  </si>
  <si>
    <t>¿Se emplea una maquina protectora de cheques?</t>
  </si>
  <si>
    <t>¿Se mutilan o cancelan los cheques anulados para impedir que vuelvan a usarse y se adhieren a la póliza con el sello de cancelado?</t>
  </si>
  <si>
    <t>En lo que respecta a los talonarios de cheques en blanco:</t>
  </si>
  <si>
    <t>¿Se tienen en un lugar seguro?</t>
  </si>
  <si>
    <t>¿Son accesibles solamente a las personas autorizadas para preparar cheques y giros?</t>
  </si>
  <si>
    <t>¿Se prepara una póliza cheque o se hace un registro del cheque simultáneamente a su preparación?</t>
  </si>
  <si>
    <t>¿Se hacen los pagos solamente basándose en comprobantes aprobados con la documentación original de soporte adjunta?</t>
  </si>
  <si>
    <t>¿Se cancela con el sello de pagado los documentos correspondientes para impedir el pago duplicado?  En caso afirmativo Como, cuando y quién lo sella?</t>
  </si>
  <si>
    <t>¿La empresa cuenta con firmas conjuntas? En caso afirmativo quiénes son las personas autorizadas para firmar los cheques? (Hágase una lista de los nombres  y de los puestos que ocupan).</t>
  </si>
  <si>
    <t>¿Cuentan con firmas todos los cheques que representen desembolsos de fondos en general? En caso negativo, ¿por qué se considera esto innecesario?</t>
  </si>
  <si>
    <t>CAJA CHICA</t>
  </si>
  <si>
    <t>¿Se hacen los pagos menores por medio de fondo fijo reembolsable contra entrega de comprobantes?</t>
  </si>
  <si>
    <t>¿Esta prohibido mezclar los ingresos de caja con el fondo de caja chica?</t>
  </si>
  <si>
    <t>¿Recae en una sola persona la responsabilidad por cada fondo?</t>
  </si>
  <si>
    <t>¿Están los pagos de caja chica soportados por documentos debidamente aprobados?</t>
  </si>
  <si>
    <t>¿Se comprueban en el momento del reembolso los documentos que sirven de apoyo a los pagos de la caja chica?</t>
  </si>
  <si>
    <t>Si el fondo de caja chica esta representado en parte por una cuenta bancaria:</t>
  </si>
  <si>
    <t>¿Se ha notificado al banco que no debe aceptar para su depósito en la cuenta ningún cheque pagadero a la Compañía?</t>
  </si>
  <si>
    <t>¿Se depositan alguna vez en esa cuenta  ingresos por cobros?</t>
  </si>
  <si>
    <t>¿Se concilia la cuenta bancaria de la caja chica por un empleado independiente del encargado de su custodia?</t>
  </si>
  <si>
    <t>¿Está prohibido cambiar cheques de particulares con dinero del fondo?  En caso afirmativo, ¿se necesita autorización? ¿ a nombre de quién se hacen pagaderos? ¿cómo se obtiene su reembolso?</t>
  </si>
  <si>
    <t>¿Está prohibido hacer anticipos  de salarios y sueldos con dinero del fondo? En caso afirmativo, (se exigen que los anticipos se hiciera por medio de un cheque?</t>
  </si>
  <si>
    <t>¿Se revisan los fondos de caja chica  mediante  recuentos frecuentes y por sorpresa  por algún auditor interno u otra persona independiente?</t>
  </si>
  <si>
    <t>CONCILIACIONES DE CUENTAS BANCARIAS</t>
  </si>
  <si>
    <t>¿La conciliación se elabora en forma mensual partiendo del saldo según estado de cuenta y llegando a los registros contables?</t>
  </si>
  <si>
    <t>¿Los estados de las cuentas bancarias son obtenidos por la persona que hace las conciliaciones, directamente del banco o de la oficina encargada de recibir la correspondencia?</t>
  </si>
  <si>
    <t>Por lo que respecta a los cheques no presentados al cobro durante un periodo excesivamente largo:</t>
  </si>
  <si>
    <t>¿Se han investigado esos cheques (por correspondencia con el beneficiario, etc.)?</t>
  </si>
  <si>
    <t>¿Se ha detenido el pago y se ha hecho un asiento reingresando esas partidas a caja?</t>
  </si>
  <si>
    <t>Se revisa minuciosamente la conciliación cada mes por un funcionario o un empleado responsable?</t>
  </si>
  <si>
    <t>¿Lleva el departamento de contabilidad un registro adecuado para las inversiones temporales?</t>
  </si>
  <si>
    <t>¿Están las inversiones a nombre de la Compañía?</t>
  </si>
  <si>
    <t>¿Se confirman periódicamente?</t>
  </si>
  <si>
    <t>¿Se contabilizan los intereses?</t>
  </si>
  <si>
    <t>¿Existen registros apropiados que aseguren adecuada y rápidamente el cobro de los intereses?</t>
  </si>
  <si>
    <t>EFECTIVO</t>
  </si>
  <si>
    <t>Cualquier dificultad ha sido encontrado en la verificación de la propiedad de la empresa?  Si es así, dar indicaciones.</t>
  </si>
  <si>
    <t>¿comprobar la integridad y exactitud de las inversiones mediante la comprobación de los saldos iniciales, adiciones y eliminaciones?</t>
  </si>
  <si>
    <t>¿verificar el costo o valoración, incluso si ha habido una disminución de otros de temporal en el valor de las inversiones?</t>
  </si>
  <si>
    <t>¿Está satisfecho con la adecuación de la provisión por pérdida de valor de las inversiones?</t>
  </si>
  <si>
    <t>¿verifique que todas las rentas de inversiones se incluyen en los estados financieros?</t>
  </si>
  <si>
    <t>¿Comprobar que las inversiones han sido contabilizados de acuerdo con los correspondientes segmentos?</t>
  </si>
  <si>
    <t>¿Comprobar que los directores' valoración de inversiones no cotizado ha sido incluido en las actas de las reuniones del consejo?</t>
  </si>
  <si>
    <t>Si no es así, por favor indique los detalles.</t>
  </si>
  <si>
    <t>Cuando una inversión se contabilizan utilizando el método de la participación, es la proporción asignada a la compañía determinó basado exclusivamente en interés de propiedad actuales?</t>
  </si>
  <si>
    <t>CUESTIONARIO DE RIESGOS  DE CONTROL</t>
  </si>
  <si>
    <t>CUENTAS Y DOCUMENTOS POR COBRAR</t>
  </si>
  <si>
    <t>Las cuentas por cobrar son reclamaciones de la entidad contra sus deudores.  Se exponen, clasifican y describen debidamente en los estados financieros sobre bases uniformes, con las del período de revisión anterior.</t>
  </si>
  <si>
    <t>102-</t>
  </si>
  <si>
    <t>Se ha realizado la exposición adecuada de las cuentas por cobrar dadas en prenda, descontadas, cedidas o vendidas. Las cuentas y documentos por cobrar son reclamaciones contra sus deudores. Se exponen, clasifican y describen debidamente en los estados financieros.</t>
  </si>
  <si>
    <t xml:space="preserve">Realizar la Sumaria </t>
  </si>
  <si>
    <t>Discuta la cobrabilidad de las cuentas, con los funcionarios responsables (indicar nombre y puesto. Determine la suficiencia de la estimación relativa.</t>
  </si>
  <si>
    <t>Obtener un detalle de la antigüedad de las cuentas con los respectivos saldos que conforman las cuentas por cobrar a la fecha de revisión y ligar con el balance general.</t>
  </si>
  <si>
    <t>Realizar un análisis de las cuentas antiguas y probar la razonabilidad de la provisión en la cartera.</t>
  </si>
  <si>
    <t>Enviar confirmaciones de saldos pendientes de cobro a clientes activos a esta fecha (de revision preeliminar), e indicar base de selección y el por qué de la misma.</t>
  </si>
  <si>
    <t>Realizar revisión analítica entre saldos por cobrar del año anterior y el año auditado en comparación con las ventas en similares períodos y efectuar análisis para determinar la razonabilidad de las variaciones (monto, fecha, condiciones, tasa de interés, etc.).</t>
  </si>
  <si>
    <t>Resumir los resultados de las solicitudes de confirmación y procedimientos alternos.</t>
  </si>
  <si>
    <t>Obtener el anexo de la cuenta al 31 de diciembre del año auditado y cruzar con cifras del balance.</t>
  </si>
  <si>
    <t>Cuando no se reciban respuestas a las solicitudes de confirmación positivas, aplicar procedimientos alternos (examinar los avisos de cobro subsecuentes, los registros de facturación, los pedidos de clientes, y los archivos de correspondencia).</t>
  </si>
  <si>
    <t>Realizar corte de documentos (facturas, notas de créditos, notas de débitos, recibos de ingresos), cruzar éstas con los datos obtenidos en el inventario físico.</t>
  </si>
  <si>
    <t>Efectúe un estudio de cuentas incobrables revisando saldos de clientes vencidos.  Para ello:</t>
  </si>
  <si>
    <t>a)    Pruebe del estado de antigüedad del cliente en busca de insuficiencia en los importes vencidos, utilizando para este procedimiento muestreo estadístico aleatorio.</t>
  </si>
  <si>
    <t>b)   Seleccione ítems materiales y vencidos significativos del estado de antigüedad y evalúe la razonabilidad de la opinión del cliente acerca de la cobrabilidad.</t>
  </si>
  <si>
    <t>c)    Discuta con el Gerente de crédito y cobranzas su apreciación de la recuperabilidad de saldos.</t>
  </si>
  <si>
    <t>d)   Obtenga el reporte de cartera por antigüedad de saldos y realice un calculo global, a fin de determinar la razonabilidad de su provisión.</t>
  </si>
  <si>
    <t>Por las cuentas de funcionarios y empleados:</t>
  </si>
  <si>
    <t>a)  Determine que los préstamos se estén recuperando adecuadamente.</t>
  </si>
  <si>
    <t>b)   Vea que los anticipos de gastos sean reportados oportunamente.</t>
  </si>
  <si>
    <t>Una vez terminado el estudio cobrabilidad de clientes, agregue los saldos incobrables que hayamos detectado en otras cuentas por cobrar.</t>
  </si>
  <si>
    <t>Realizar revisión analítica de cuentas por cobrar y las ventas entre la etapa preliminar y el cierre.</t>
  </si>
  <si>
    <t>Revise los movimientos de la cuenta de control del mayor de la fecha de circularización al fin de año.</t>
  </si>
  <si>
    <t>Compare saldos de cada cuenta y documentos por cobrar a las fechas de circularización y de cierre.</t>
  </si>
  <si>
    <t>Concluya en la sumaria de acuerdo a los objetivos de la sección.</t>
  </si>
  <si>
    <t>Enviar confirmaciones de saldos pendientes de cobro a clientes activos a la  fecha</t>
  </si>
  <si>
    <t xml:space="preserve"> Para las confirmaciones de saldos contestadas y que presenten diferencias con los libros contables, entregue al cliente una copia para su conciliación con los registros de la empresa y determine los ajustes necesarios.</t>
  </si>
  <si>
    <t>Determine si las cuentas por cobrar y clientes corresponden a la compañía</t>
  </si>
  <si>
    <t>CIRCULARIZACION</t>
  </si>
  <si>
    <t>El encargado debe fijar:</t>
  </si>
  <si>
    <t>Inclusión de cuentas atrasadas, canceladas o con saldo en cero.</t>
  </si>
  <si>
    <t>Entregue a la empresa la lista de las cuentas a circularizar para que le indiquen los datos necesarios.</t>
  </si>
  <si>
    <t>Elabore la circularización.</t>
  </si>
  <si>
    <t>Las cartas circulares y estados de cuenta deben comprobarse como sigue:</t>
  </si>
  <si>
    <t>Compare los saldos de los estados con las circulares y con la relación. Asegúrese de que incluyan todos los saldos de un mismo cliente o deudor.</t>
  </si>
  <si>
    <t>Compruebe algunas direcciones.</t>
  </si>
  <si>
    <t>Después de sesenta días:</t>
  </si>
  <si>
    <t>Envíe una segunda solicitud para las que no contesten.</t>
  </si>
  <si>
    <t>Si hay algunas direcciones erroneas, obtenga la dirección correcta de las cartas devueltas por el correo y envíe otra solicitud.</t>
  </si>
  <si>
    <t>Investigue las diferencias en las cartas contestadas.</t>
  </si>
  <si>
    <t>Archive las circulares conformes.</t>
  </si>
  <si>
    <t>Investigue todas las circulares con diferencias y satisfágase de que las devueltas por el correo corresponden a saldos realmente incobrables.</t>
  </si>
  <si>
    <t>Siga procedimientos alternos por las circulares sin respuesta, examinando: Cobros posteriores, remisiones y facturas originales, contra recibos, recibos de cobradores, etc.</t>
  </si>
  <si>
    <t>Prepare un resumen de los resultados.</t>
  </si>
  <si>
    <t>Entregue y discuta con el gerente general la lista con los nombres y saldos de los clientes que no confirmaron su saldo.</t>
  </si>
  <si>
    <t>Realizar la sumaria</t>
  </si>
  <si>
    <t>Realizar el reporte diario</t>
  </si>
  <si>
    <t xml:space="preserve">La emisión de recibos por captación de ingresos se pueden registrar por cantidades inferiores a su determinación, debido a la ausencia de controles, en consecuencia los saldos de cuentas por cobrar no son consistentes. </t>
  </si>
  <si>
    <t>Los ingresos determinados se pueden registrar en forma duplicada si no existe control de saldos por contribuyente o usuario, registrando en períodos equivocados, omitiendo su clasificación en ingresos del período e ingresos que corresponden a saldos de ejercicios anteriores.</t>
  </si>
  <si>
    <t>Inexistencia de prácticas permanentes de conciliaciones tanto de la determinación de ingresos como de la percepción o cobro, así como de los saldos.</t>
  </si>
  <si>
    <t xml:space="preserve">Los movimientos en el flujo de ingresos, así como en la determinación de saldos de los contribuyentes o usuarios pueden tener un retraso importante por negligencia en su registro y control. </t>
  </si>
  <si>
    <t xml:space="preserve">Existencia de asientos de ajuste por cantidades poco usuales antes del cierre del balance, especialmente aquellos registros relacionados con estimaciones y castigo a cuentas de cobranza dudosa que no cumplan con los requerimientos establecidos en las directivas internas emitidas por la administración y por las normas internacionales de nformación financiera. </t>
  </si>
  <si>
    <t xml:space="preserve">Las partidas de conciliación no recibe un adecuado seguimiento, revisión y aprobación. </t>
  </si>
  <si>
    <t>Las operaciones relacionadas con las estimaciones y castigo en las cuentas de cobranza dudosa se procesan y registran sin las autorizaciones respectivas.</t>
  </si>
  <si>
    <t xml:space="preserve">Que no estén contabilizados todas as operaciones de ingresos y los derechos de cobro que surjan de ellas. </t>
  </si>
  <si>
    <t xml:space="preserve">Que haya alta probabilidad de incobrabilidad en las cuentas por cobrar cuyos saldos pertenecen a más de un periodo. </t>
  </si>
  <si>
    <t>Imposibilidad de verificar las cuentas por cobrar por falta de un control de saldos clasificados por antigüedad de saldos</t>
  </si>
  <si>
    <t>¿Existe una separación definida en las labores de los empleados que manejan las cuentas por cobrar, la facturación, los embarques, los fondos de caja, la correspondencia y los registros contables?</t>
  </si>
  <si>
    <t>¿Se envían confirmaciones de saldo por sorpresa periódicamente por los auditores internos o por algún funcionario responsable?</t>
  </si>
  <si>
    <t>¿Se somete a la aprobación de un funcionario responsable la aceptación de los documentos y garantías colaterales?</t>
  </si>
  <si>
    <t xml:space="preserve">¿Se llevan registros detallados de los documentos por cobrar y de las garantías colaterales? </t>
  </si>
  <si>
    <t>¿Los auditores internos u otros funcionarios independientes practican periódicamente una inspección de los documentos?</t>
  </si>
  <si>
    <t>¿Se notifica puntualmente a algún funcionario responsable el vencimiento de los documentos?</t>
  </si>
  <si>
    <t>Se determinan los saldos de las cuentas de clientes por lo menos una vez al mes, y los totales se comparan contra registros contables.</t>
  </si>
  <si>
    <t>Se preparan integraciones por antigüedad de saldos y estas son revisadas periódicamente por algún funcionario</t>
  </si>
  <si>
    <t>Existe y se aplica política para cuentas incobrables o de difícil recuperación.</t>
  </si>
  <si>
    <t>Las cancelaciones de cuentas por cobrar son autorizadas por funcionario competente.</t>
  </si>
  <si>
    <t>Las notas de cargo y crédito son autorizadas por funcionario competente.</t>
  </si>
  <si>
    <t>Si se otorgan descuentos, estos son aprobados por funcionario competente</t>
  </si>
  <si>
    <t>Si se tienen ventas a crédito, existen expedientes de su otorgamiento con evidencia de su autorización.</t>
  </si>
  <si>
    <t>Se verifican los límites de crédito en cada operación.</t>
  </si>
  <si>
    <t>Sírvanse proporcionar detalles de porcentaje de respuestas satisfactorias que usted obtuvo.</t>
  </si>
  <si>
    <t>Has comprobado la cantidad de facturas vencidas por cobrar?</t>
  </si>
  <si>
    <t>¿establecer si los saldos debidos por partes vinculadas (incluido el holding o cualquier otra compañía del grupo) se presentan por separado y si se derivan de transacciones sobre la base de la longitud del brazo?</t>
  </si>
  <si>
    <t>Donde los préstamos han sido concedidos por la empresa:</t>
  </si>
  <si>
    <t>(a)  ha sido independientemente de confirmación obtenida de los prestatarios?</t>
  </si>
  <si>
    <t>(b)  la seguridad ha sido verificado, en su caso?</t>
  </si>
  <si>
    <t>EMBARQUES Y FACTURACIÓN</t>
  </si>
  <si>
    <t>¿Es independiente el departamento de facturación de los departamentos de cuentas por cobrar y de embarques?</t>
  </si>
  <si>
    <t>¿Se verifican todas las facturas de ventas en cuanto a precios, sumas, multiplicaciones, rebajas, etc.?</t>
  </si>
  <si>
    <t>¿Es independiente el departamento de crédito de los  departamentos de ventas y de cuentas por cobrar?</t>
  </si>
  <si>
    <t>¿Se han establecido límites de crédito?</t>
  </si>
  <si>
    <t>Están las notas de crédito por concepto de devoluciones y rebajas:</t>
  </si>
  <si>
    <t>¿Prenumeradas y debidamente controladas?</t>
  </si>
  <si>
    <t>¿Aprobadas por un funcionario responsable?</t>
  </si>
  <si>
    <t>¿Revisa periódicamente un funcionario responsable las cuentas por cobrar por antigüedad de saldos?</t>
  </si>
  <si>
    <t>DEUDORES DIVERSOS</t>
  </si>
  <si>
    <t>¿Se vigila que esta cuenta sea utilizada para albergar cuentas por cobrar no derivadas del giro u objeto de la entidad?</t>
  </si>
  <si>
    <t>¿Son autorizados los anticipos a empleados por un funcionario apropiado?</t>
  </si>
  <si>
    <t>¿Se tiene establecido un monto máximo para prestamos a empleados?</t>
  </si>
  <si>
    <t>¿Son revisados los saldos periódicamente por un funcionario responsable?</t>
  </si>
  <si>
    <t>¿Prevé el sistema el registro adecuado y oportuno de ingresos provenientes de rentas, regalías, intereses?</t>
  </si>
  <si>
    <t>INVENTARIOS</t>
  </si>
  <si>
    <t>104-</t>
  </si>
  <si>
    <t>Comparar selectivamente el costo unitario de artículos comprados con las facturas del proveedor. Verificar que la documentación soporte de las adquisiciones sea adecuada y suficiente.</t>
  </si>
  <si>
    <t>Preparar un movimiento de las cuentas de inventarios donde se incluyan saldos iniciales, adiciones, retiros, ajustes etc. y saldos finales. Explicar y analizar cualquier movimiento importante o inusual, referenciar saldo inicial con documentos soportes.</t>
  </si>
  <si>
    <t>Determinar si hay otros materiales o mercancías incluidas en el inventario que sean propiedad de terceros (ejemplo: materiales suministrados por un cliente para producción o reparación). Asegurarse que se tenga información adecuada para identificarlos en los listados del inventario final.</t>
  </si>
  <si>
    <t>Revise los ingresos de inventarios seleccionando partidas de compras  registradas  durante   el período inmediatamente posterior a la fecha de la toma física de los inventarios.</t>
  </si>
  <si>
    <t>Prepare un breve memorándum del resultado.</t>
  </si>
  <si>
    <t>Confirme existencias en poder de maquiladores, comisionistas, etc.</t>
  </si>
  <si>
    <t>Determine la existencia de inventarios obsoletos o de poco movimiento.</t>
  </si>
  <si>
    <t>Revise la corrección de los listados finales:</t>
  </si>
  <si>
    <t>Compare nuestros recuentos contra las listas finales.</t>
  </si>
  <si>
    <t>Compruebe que se incluyeron todos los talones de recuento.</t>
  </si>
  <si>
    <t>Inspeccione físicamente las existencias de importancia no contadas por nosotros.</t>
  </si>
  <si>
    <t>Compruebe precios unitarios.</t>
  </si>
  <si>
    <t>Verifique multiplicaciones y sumas.</t>
  </si>
  <si>
    <t>Coteje el total al mayor.</t>
  </si>
  <si>
    <t>Revise el movimiento en el mayor entre el inventario físico y el final.</t>
  </si>
  <si>
    <t>Revise la consistencia en la valuación. Compruebe que el costo es menor al precio del mercado.</t>
  </si>
  <si>
    <t>Revise la corrección del saldo de mercancías en tránsito y en consignación.</t>
  </si>
  <si>
    <t>En base a los procedimientos aplicados en el área y descritos en el programa de trabajo podemos concluir que los saldos presentados por la compañía al 31 de diciembre del 2018, son razonables.</t>
  </si>
  <si>
    <t>104-1</t>
  </si>
  <si>
    <t>Registro errado o no registro de las cantidades de materia prima recibidas en el almacén, las cuales difieren a la físicamente recibida.</t>
  </si>
  <si>
    <t>Autorización de pago a proveedores por materia prima no recibida y/o no autorizada</t>
  </si>
  <si>
    <t>Pérdida de inventario por inadecuada segregación de funciones en la recepción, registro y administración del inventario.</t>
  </si>
  <si>
    <t>Recepción de materia prima sin cumplimiento de los estándares de calidad.</t>
  </si>
  <si>
    <t>Materia prima no conforme sin registro de devolución al proveedor y/o devolución inoportuna.</t>
  </si>
  <si>
    <t>Información financiera no confiable por errores en el registro de entradas, ajustes y salidas.</t>
  </si>
  <si>
    <t>Modificaciones de cantidades del inventario no autorizados por funcionarios con accesos que no corresponden de acuerdo con su rol o inadecuada segregación de funciones.</t>
  </si>
  <si>
    <t>Inventario no conforme y con baja rotación no identificado.</t>
  </si>
  <si>
    <t>Inventario no identificado por inadecuado almacenamiento físico.</t>
  </si>
  <si>
    <t>Bajas de inventario por inadecuado almacenamiento físico e incumplimiento normativo de conservación.</t>
  </si>
  <si>
    <t>Salidas y ajustes de inventario no autorizadas y sin documentos soportes.</t>
  </si>
  <si>
    <t>Errores en los resultados de tomas física de inventario por inadecuados procedimientos.</t>
  </si>
  <si>
    <t>Movimiento de inventario entre el almacén y el área de producción sin trazabilidad al no requerir transacciones de requisición y/o solicitud, entradas y aceptación de inventario en el sistema de información.</t>
  </si>
  <si>
    <t>El inventario de producto en proceso no es registrado y/o reconocido en la información financiera.</t>
  </si>
  <si>
    <t>Registro de entradas de inventario erradas, por ausencia o debilidad en el procedimiento de validación física del inventario recibido por el almacén.</t>
  </si>
  <si>
    <t>Inventario de materia prima no requerido de acuerdo con la programación de la producción (órdenes de producción) y/o autorizado.</t>
  </si>
  <si>
    <t>Registro de entradas de inventario erradas, por ausencia o debilidad en el procedimiento de validación física del inventario recibido en logística por producción.</t>
  </si>
  <si>
    <t>Favorecimiento a terceros por costos de inventario no autorizados y/o consumidos.</t>
  </si>
  <si>
    <t>Devoluciones de inventario por parte de clientes con registro errado de cantidad, tipo de inventario y/o registro inoportuno.</t>
  </si>
  <si>
    <t>Salidas de inventario de producto terminado sin remisión y/o facturación.</t>
  </si>
  <si>
    <t>Desconocimiento de las cantidades y existencia del inventario por ausencia de tomas físicas.</t>
  </si>
  <si>
    <t>Pérdida de inventario por accesos físicos no autorizados a la bodega de almacenamiento y/o debilidad en los controles de seguridad físicos.</t>
  </si>
  <si>
    <t>Actividades no autorizadas para la administración del inventario por ausencia de políticas, procedimientos y niveles de autorización definidos por la compañía.</t>
  </si>
  <si>
    <t>Movimientos de inventario no autorizados por funcionarios con accesos que no corresponden de acuerdo con su rol o por inadecuada segregación de funciones.</t>
  </si>
  <si>
    <t>El sistema de información no requiere y/o restringe el registro de salidas de inventario de logística sin la existencia de una requisición previa.</t>
  </si>
  <si>
    <t>Devoluciones de inventario por parte del cliente no registradas.</t>
  </si>
  <si>
    <t>Ajustes de inventario sin autorización y/o justificación de las diferencias</t>
  </si>
  <si>
    <t>REGISTROS CONTABLES</t>
  </si>
  <si>
    <t>¿Se utiliza métodos para la valuación de inentarios?</t>
  </si>
  <si>
    <t>¿Utiliza un sistema de computo para registrar los inventarios?</t>
  </si>
  <si>
    <t>¿Existe un Documento donde se reporten las Observaciones acerca de obsolescencia, mal estado, etc.?</t>
  </si>
  <si>
    <t>Las personas que manejan los registros contables:</t>
  </si>
  <si>
    <t>¿Son ajenos a los almacenistas?</t>
  </si>
  <si>
    <t>¿Tienen acceso a las existencias?</t>
  </si>
  <si>
    <t>¿Autorizan movimientos de inventarios?</t>
  </si>
  <si>
    <t>¿Garantizan los procedimientos a través del control numérico o cualquier otro medio, que todos los movimientos de entrada y salida se registran?</t>
  </si>
  <si>
    <t>¿Se envía al departamento de contabilidad en forma directa,  copia de los documentos que originan movimientos contables,  para ser resumidos y registrar los totales en las cuentas de control?</t>
  </si>
  <si>
    <t>¿Se ajustan los auxiliares a los resultados de los recuentos físicos, cuando menos una vez   al año?</t>
  </si>
  <si>
    <t>¿En el caso de diferencias, ¿ se investigan por un empleado independiente antes de proceder a su ajuste?</t>
  </si>
  <si>
    <t>¿Están todos los inventarios bajo la responsabilidad de un solo almacenista?</t>
  </si>
  <si>
    <t>¿En el caso de inventarios en consignación, en poder de  maquiladores, propiedad de  terceros, etc. ¿ se mantienen bajo un control físico y contable adecuado?</t>
  </si>
  <si>
    <t>COMPRAS</t>
  </si>
  <si>
    <t>Están separadas las funciones del departamento de compras, de las relativas a:</t>
  </si>
  <si>
    <t>¿Las compras se efectúan solamente contra requisiciones debidamente aprobadas?</t>
  </si>
  <si>
    <t>La persona o departamento que hace las compras:</t>
  </si>
  <si>
    <t xml:space="preserve">¿Efectúa pedidos para todas las compras? </t>
  </si>
  <si>
    <t>¿Solicita cotización a varios proveedores?</t>
  </si>
  <si>
    <t>¿Deja evidencia de las razones del proveedor  seleccionado?</t>
  </si>
  <si>
    <t>¿Se envía directamente al almacén copia de la documentación relativa a pedidos colocados?</t>
  </si>
  <si>
    <t>¿Se preparan informes de mercancía recibida en el almacén, de tal forma que representen un conteo y confronta independiente de lo que se recibe?</t>
  </si>
  <si>
    <t>¿Se envía copia del informe de mercancía recibida directamente al departamento de contabilidad?</t>
  </si>
  <si>
    <t>En el departamento de  contabilidad, se hacen las siguientes funciones previas al pago, dejando evidencia de ellas:</t>
  </si>
  <si>
    <t>¿Comprobación de la secuencia numérica de los informes de mercancía recibida?</t>
  </si>
  <si>
    <t>¿Comparación de lo recibido contra el pedido?</t>
  </si>
  <si>
    <t>¿Comparación de lo recibido contra la factura del proveedor?</t>
  </si>
  <si>
    <t>¿Revisión de que la factura del proveedor reúne los requisitos establecidos por la Ley del Impuesto sobre la Renta para su deducción?</t>
  </si>
  <si>
    <t>¿Se elabora documentación comprobatoria desde los pedidos de compra hasta la entrega de ésta, a los departamentos de producción?</t>
  </si>
  <si>
    <t>INVENTARIOS FÍSICOS</t>
  </si>
  <si>
    <t>¿Se practican inventarios físicos totales cuando menos una vez al año?</t>
  </si>
  <si>
    <t>¿Se controlarán los conteos mediante marbetes, etiquetas, o algún otro medio y hay un responsable?</t>
  </si>
  <si>
    <t>¿Se ha responsabilizado a algun funcionario de que todos los movimientos de inventarios sean registrados con la fecha que les corresponde?</t>
  </si>
  <si>
    <t>¿Se verificó si existe mercancía obsoleta que haya sido dada de baja?</t>
  </si>
  <si>
    <t>Son aprobados todos los precios de compra.</t>
  </si>
  <si>
    <t>Son controladas mediante cuentas de orden.</t>
  </si>
  <si>
    <t>Se practican inventarios físicos:
a) Al final del ejercicio
b) Periódicamente
- Se comparan contra auxiliares</t>
  </si>
  <si>
    <t>Se investigan las diferencias.</t>
  </si>
  <si>
    <t>COSTO DE PRODUCCIÓN Y VENTAS</t>
  </si>
  <si>
    <t>¿Está debidamente integrado y  controlado dentro de la contabilidad general el sistema de costos que tiene implantado  la Compañía?</t>
  </si>
  <si>
    <t>¿Se determinan los costos unitarios por el departamento de costos, siguiendo el sistema establecido?</t>
  </si>
  <si>
    <t>¿Permite la documentación de movimientos de materias primas y materiales la correcta determinación de su valuación y la aplicación que les corresponde?</t>
  </si>
  <si>
    <t>¿La mano de obra y los gastos indirectos se  identifican y agrupan con suficiente detalle como para permitir una  asignación de costo por tipo de productos o por unidad de producción?</t>
  </si>
  <si>
    <t>¿Los gastos indirectos se acumulan por departamento, centro de costos o alguna obra base que permita una adecuada asignación o prorrateo a los distintos tipos de productos y/o etapas del proceso productivo?</t>
  </si>
  <si>
    <t>¿Se hace una sumarización adecuada de las unidades  vendidas según las facturas, que permita la correcta determinación mensual del costo de ventas?</t>
  </si>
  <si>
    <t>¿Se hace una comparación mensual entre las unidades embarcadas y las facturadas (base para el cálculo del costo de ventas)?</t>
  </si>
  <si>
    <t>GASTOS PAGADOS POR ANTICIPADO</t>
  </si>
  <si>
    <t>GASTOS PAGADOS POR ANTICIPADOS</t>
  </si>
  <si>
    <t xml:space="preserve">Los pagos anticipados son aquellos valores en los que la Compañía ha incurrido en forma anticipada por aquellos servicios otorgados y de los cuales se espera que sean realizables a través de operaciones futuras. </t>
  </si>
  <si>
    <t>Comprobar si se realiza el descargo de los Gastos pagados por anticipado. Las adiciones efectuadas durante el periodo representan valores cargados a dichas cuentas y representan su costo real.</t>
  </si>
  <si>
    <t>PAGOS ANTICIPADOS Y CARGOS DIFERIDOS</t>
  </si>
  <si>
    <t>Aplique cuestionario de control Interno</t>
  </si>
  <si>
    <t>Obtener un listado de los gastos pagados por anticipado que la Compañía mantiene a la fecha de corte y cotejar contra balance.</t>
  </si>
  <si>
    <t>Realizar un cuadro de variaciones, en el que se refleje si la variación entre diciembre del periodo anterior y la fecha de corte del periodo actual, es significativa o no.</t>
  </si>
  <si>
    <t>Obtener o preparar un detalle de las pólizas de los seguros validando los documentos originales y examine:</t>
  </si>
  <si>
    <t>Para otros pagos anticipados, proceder a realizar una comparación entre los saldos iniciales del año y los de cierre, y revise contra documentos soportes aquellas partidas que llamen su atención.</t>
  </si>
  <si>
    <t>En caso de no ser una variación importante no se realizará pruebas de auditoría y explique en una nota.</t>
  </si>
  <si>
    <t>Efectuar un alcance a las pruebas efectuadas en las visitas anteriores de las otras cuentas que no constituyan seguros prepagados.</t>
  </si>
  <si>
    <t>Verificar documentalmente los intereses pagados por anticipado determinando los devengados en el ejercicio asi como los que quedan por devengar.</t>
  </si>
  <si>
    <t xml:space="preserve">Analizar los Pagos anticipados que tienen contabilizados verificando su amortización en resultados. </t>
  </si>
  <si>
    <t>Analizar esta sección, para determinar que son pagos anticipados y que son gastos por amortizar.</t>
  </si>
  <si>
    <t>Integrar conceptos de pagos anticipados.</t>
  </si>
  <si>
    <t>Cruzar  los intereses por devengar.</t>
  </si>
  <si>
    <t>Solicite polizas y elabore le papel de trabajo analítico de Pagos Anticipados.</t>
  </si>
  <si>
    <t>Verifique contratos de arrendamiento.</t>
  </si>
  <si>
    <t>Compruebe que se esté amortizando el gastos arriendo.</t>
  </si>
  <si>
    <t>Observar si se emplean procedimientos para revisar la correcta erogación de los gastos pagados por anticipado, para comprobar así la valuación de este componente.</t>
  </si>
  <si>
    <t>Revisar que exista un control sobre los suministros de oficina y que existan políticas para la adecuada utilización de estos elementos, igualmente que prevengan hurtos que afecten considerablemente a la empresa.</t>
  </si>
  <si>
    <t>Actualice el memorando que describe el Control Interno existente en esta sección y concluya si es satisfactorio o no.</t>
  </si>
  <si>
    <t>Comprobar la exactitud aritmética de la porción diferida de cualquier otro gasto anticipado de importancia como rentas anticipadas, intereses pagados por adelantado, etc. Asegurarse que existe una razón justificada para diferir tales gastos.</t>
  </si>
  <si>
    <t>Si los cargos diferidos incluyen partidas tales como inventarios de papelería, de material de propaganda, etc., el trabajo a desarrollar es similar al efectuado en el renglón de inventarios.</t>
  </si>
  <si>
    <t>Realice una hoja detalle de los impuestos pagados de iva y retencion en la fuente y verifique que los saldos pendientes de cancelacion sean los valores de los balances</t>
  </si>
  <si>
    <t>PROCEDIMEINRO DE GASTOS DIFERIDOS</t>
  </si>
  <si>
    <t xml:space="preserve"> Preparar un análisis de cargos diferidos y gastos pagados por anticipado, indicando la base y determinando la corrección de los costos de las acumulaciones y las cancelaciones.</t>
  </si>
  <si>
    <t>Revisar los asientos de gastos pagados por anticipado para identificar partidas inusuales o significativas.</t>
  </si>
  <si>
    <t>Determinar si es correcto que se difieran o amorticen cargos diferidos poco comunes.</t>
  </si>
  <si>
    <t>Examinar los asientos del registro de seguros en el año comprobarlos contra las facturas, comprobar la exactitud de las distribucion</t>
  </si>
  <si>
    <t>Examinar las pólizas de seguros en vigor al fin de año; anotar quien, qué y por cuanto está asegurado y la importancia de cualquier cláusula especial; comparar las partidas pendientes con el registro.</t>
  </si>
  <si>
    <t>Investigar la existencia de saldos crédito y reclasificarlos en una cuenta de pasivo.</t>
  </si>
  <si>
    <t>Concluya en la sumaria sobre los objetivos de la sección.</t>
  </si>
  <si>
    <t>105-</t>
  </si>
  <si>
    <t xml:space="preserve">La posibilidad de no rendición de cuentas por omisión del funcionario, proveedor o entidad que recibe los encargos por negligencia de los encargados de exigir las rendiciones de cuenta en su oportunidad; </t>
  </si>
  <si>
    <t>Falta de controles adecuados sobre el movimiento de Servicios y otros contratados por anticipado y su partidas relacionadas, así como de la exigencia de las rendiciones de cuenta correspondientes, así como falta de registros analíticos correspondientes e información en forma de reportes gerenciales para la toma de decisiones;</t>
  </si>
  <si>
    <t xml:space="preserve">Riesgo en la documentación que sustentan as rendiciones de cuenta documentada, que pueden ser falsos, adulterados y declaraciones juradas falsas o documentos con borrones y enmendaduras que no corresponden a los gastos efectuados ni justifican su desembolso; </t>
  </si>
  <si>
    <t>Inexistencia de políticas contables definidas para el rubro Servicios y otros contratados por anticipado y su partidas relacionadas y de normas y procedimientos adecuados preferentemente por escrito, que establezcan os métodos a aplicar y pautas aseguir en la rendición de cuentas, que pueden contrarrestar los errores o fraudes;</t>
  </si>
  <si>
    <t xml:space="preserve">Ausencia de registros y reportes de información sobre el flujo de operaciones de anticipos realizados, que permitan obtener información gerencial oportuna para la toma de decisiones; </t>
  </si>
  <si>
    <t>Existencia de limitaciones y restricciones en la entrega de documentación que sustenta el movimiento del rubro Servicios y otros contratados por anticipado y su partidas relacionadas, tales como: información y documentación no entregada, condiciones no adecuadas para la verificación de los anticipos, rendiciones de cuenta, conciliaciones, cruce de información, negativa reiterada para emitir cartas de confirmación de saldos a proveedores o confirmaciones de encargos otorgados y la validez de las rendiciones, etc. (confirmación externas)</t>
  </si>
  <si>
    <t xml:space="preserve">Existencia de saldos considerables con antigüedad mayor a un año, que hasta la fecha no han sido rendidas; </t>
  </si>
  <si>
    <t xml:space="preserve">No ejecución de actividades de control y seguimiento de los saldos de la cuenta servicios y otros contratados por anticipado; </t>
  </si>
  <si>
    <t xml:space="preserve">No liquidación oportuna, ni rendición de cuentas de los desembolsos por anticipos, entregas rendir cuentas o encargos otorgados a entidades del mismo pliego para la adquisición de bienes o prestación de servicios o construcción de obras públicas no son liquidados al cierre del ejercicio; </t>
  </si>
  <si>
    <t xml:space="preserve">Existencia de montos significativos en as cantidades de los gastos pagados por adelantado, especialmente aquéllos que se refieren a viáticos, comisiones de servicios y otros adelantos cuya antigüedad provienen de más de 1 año;
</t>
  </si>
  <si>
    <t>Se otorgaron adelantos de viáticos a personal que ya no se encuentra laborando en la entidad;</t>
  </si>
  <si>
    <t>Inexistencia de controles: preventivos, concurrentes y posteriores para la entrega de anticipos concedidos, gastos pagados por adelantado y su respectiva rendición de cuenta documentada</t>
  </si>
  <si>
    <t xml:space="preserve">El registro de los gastos devengados por anticipos, entregas a rendir cuenta y encargas no son registrados oportunamente </t>
  </si>
  <si>
    <t>¿Los pagos por estos conceptos se encuentran autorizados por funcionario responsable y en casos importantes por el consejo de administración?</t>
  </si>
  <si>
    <t>¿Se lleva una adecuada custodia física de los bienes cargados a pagos anticipados?</t>
  </si>
  <si>
    <t>¿Existen políticas definidas de limite y conceptos que deban ser tratados como pagos anticipados?</t>
  </si>
  <si>
    <t>¿Existe información adecuada en registros que permita identificar el origen de los pagos y las bases para su aplicación  a resultados?</t>
  </si>
  <si>
    <t>¿Se llevan a cabo revisiones periódicas de la vigencia de los servicios por recibir para efecto de su aplicación a ejercicios futuros y para su control?</t>
  </si>
  <si>
    <t>Los intereses pagados por anticipado son devengados de acuerdo a las politicas establecidas en la empresa.</t>
  </si>
  <si>
    <t>Si la empresa tiene ccmo politica pagar rentas anticipadamenete, es devengada de acuerdo a sus vencimiento.</t>
  </si>
  <si>
    <t>Existe un auxiliar para el registro de los pagos anticipados.</t>
  </si>
  <si>
    <t>Se registran diferencias adecuadamente.</t>
  </si>
  <si>
    <t>Las existencias de papeleria, material de programacion , etc se consideran como un pago anticipado se sujetan a recuentos fisicos.</t>
  </si>
  <si>
    <t>De estas existencias se eliminan los articulos obsoletos y/o dañados.</t>
  </si>
  <si>
    <t>PROPIEDAD, PLANTA Y EQUIPO</t>
  </si>
  <si>
    <t>111-</t>
  </si>
  <si>
    <t>PROPIEDAD, PLANTA Y EQUIPO.</t>
  </si>
  <si>
    <t>Verificar su existencia física. Que la empresa posee físicamente y utilice en su propio beneficio los bienes registrados.</t>
  </si>
  <si>
    <t>Que estén registrados al costo de adquisición efectivamente pagado. Verificar. Qué el método de depreciación utilizado sea adecuado y consistente con el utilizado en el ejercicio anterior. Autenticidad de la propiedad. Que los bienes registrados sean propiedad legal de la empresa, comprobados con Documentos</t>
  </si>
  <si>
    <t>ACTIVO  FIJO</t>
  </si>
  <si>
    <t>Prepare un resumen del activo fijo, con los saldos de la depreciación acumulada con aquellos saldos de inicio del período, resumen que reflejará las adiciones y disminuciones existentes en el período de revisión.</t>
  </si>
  <si>
    <t>Realizar los respectivos cálculos de la depreciación y compare con los saldos presentados en el balance general.</t>
  </si>
  <si>
    <t>Examinar las autorizaciones para las compras y ventas o retiros de propiedad y equipo:</t>
  </si>
  <si>
    <t>. Actas de juntas</t>
  </si>
  <si>
    <t>. Asientos de diarios</t>
  </si>
  <si>
    <t>. Facturas y documentos soportes</t>
  </si>
  <si>
    <t>Prepare un resumen del activo fijo, reconciliando el costo y los saldos de la depreciación acumulada con aquellos saldos de inicio del período, resumen que reflejará las adiciones y disminuciones existentes en el período de revisión.</t>
  </si>
  <si>
    <t>Revisar los gastos de depreciación, para determinar la razonabilidad tanto del cargo en el período como su correspondiente depreciación acumulada.</t>
  </si>
  <si>
    <t>Durante nuestra visita final, preguntar si existen propiedades, planta y equipo que estén prendados o dados en garantía.  De haberlo, haga referencia crezada con el área de obligaciones.</t>
  </si>
  <si>
    <t>Determine la existencia de propiedades, planta y equipo que estén inactivas, totalmente depreciadas o que no estén siendo utilizadas en las operaciones de la compañía.</t>
  </si>
  <si>
    <t>Si se considera necesario, efectuar una inspección física del activo fijo para cerciorarse si un parte considerable de la planta y equipo esta permanentemente inútil, ha sido abandonado, o que no existe.</t>
  </si>
  <si>
    <t>Actualice el memorándum que describe el control interno existente en esta sección y concluya si es satisfactorio o no.</t>
  </si>
  <si>
    <t>Marcar con referencia de auditoria el reporte de Activos Fijos que es proporcionada por la compañía a la firma auditora.</t>
  </si>
  <si>
    <t>Examine las facturas del vendedor, documentos de importación y otros que amparen el costo de compra o fabricación. Obtenga fotocopia de las facturas.</t>
  </si>
  <si>
    <t>Asegúrese de que el valor de costo, la depreciación acumulada y la correspondiente utilidad o pérdida fueron adecuadamente contabilizados.</t>
  </si>
  <si>
    <t>Haga un recorrido de inspección a la planta para darse cuenta de abandonos. Asegúrese de que los abandonos observados se registraron en libros.</t>
  </si>
  <si>
    <t>ACTIVOS BIOLOGICOS</t>
  </si>
  <si>
    <t>Obtenga un conocimiento de todos los aspectos circundantes al proceso agrícola, desde la siembra de la planta de rosas hasta la cosecha del producto agrícola</t>
  </si>
  <si>
    <t>Evalué los controles internos adaptados para esta área.</t>
  </si>
  <si>
    <t>Compruebe que se controlan en cuentas adecuadas, las nuevas plantas  sembradas y/o injertadas, esto es en cuentas que denoten el proceso vegetativo o de crecimiento de las mismas.</t>
  </si>
  <si>
    <t xml:space="preserve">Evaluar con la administración el procedimiento mantenido para el registro de contratos de regalías y verificar selectivamente el registro de
estas partidas, con el propósito de determinar razonabilidad o en su caso
el monto de ajuste por estos conceptos. </t>
  </si>
  <si>
    <t xml:space="preserve">Para el rubro de plantas en proceso vegetativo, verificar si la valoración corresponde a un valor razonable soportado éste en  Información disponible de mercados activos o de alguna otra metodología permitida por la NIC 41. De no ser factible la aplicación de valor razonable, comprobar que la valoración se base
en el costo histórico. </t>
  </si>
  <si>
    <t>Solicite a la empresa complete la relación de altas y bajas de activo fijo en el formato estándar y efectúe el trabajo relativo a los puntos 2 a 6 entre la fecha de la preliminar y el cierre.</t>
  </si>
  <si>
    <t>Revise por cálculos globales la corrección de la depreciación. Compruebe la suficiencia de la depreciación acumulada si se trata de una primera auditoria. Líguela vs. el cálculo correspondiente del sistema de cálculos fiscales.</t>
  </si>
  <si>
    <t>Concluya en la sumaria de acuerdo con los objetivos de la sección.</t>
  </si>
  <si>
    <t>Realizar reporte diario</t>
  </si>
  <si>
    <t>Activos fijos no reconocidos en los estados financieros y sin trazabilidad de compra.</t>
  </si>
  <si>
    <t>Sanciones por incumplimientos legales/regulaciones en el proceso de adquisición y/o transacciones de activos.</t>
  </si>
  <si>
    <t>Falta de integridad entre la información registrada en el sistema y/o módulo de activos fijos con la información financiera y/o módulo contable.</t>
  </si>
  <si>
    <t>Reconocimiento de activos fijos en periodos diferentes a su adquisición.</t>
  </si>
  <si>
    <t>Compra y/o adquisición de activos fijos no autorizados y/o no corresponden al plan de adquisiciones autorizado por el máximo órgano de la compañía.</t>
  </si>
  <si>
    <t>Reconocimiento de activos fijos ficticios y/o sin soporte de adquisición en los estados financieros.</t>
  </si>
  <si>
    <t>Información no confiable por activos fijos reconocidos en la información financiera, sin demostrar la titularización, legalidad y/o propiedad.</t>
  </si>
  <si>
    <t>Pérdida de activos fijos por ausencia de un área o funcionario centralizado responsable del monitoreo de asignación, entradas y salidas de activos fijos.</t>
  </si>
  <si>
    <t>Deterioro y/o reducción de vida útil de activos fijos por ausencia de procedimientos de mantenimiento</t>
  </si>
  <si>
    <t>Pérdida de activos fijos y sobrecostos financieros por ausencia de aseguramiento financiero sobre los activos fijos.</t>
  </si>
  <si>
    <t>Análisis y toma de decisiones inadecuadas por información insuficiente o errores en los reportes financieros.</t>
  </si>
  <si>
    <t>Modificaciones y eliminación de activos fijos no autorizadas por accesos a funcionarios que no pertenecen al área responsable de su administración.</t>
  </si>
  <si>
    <t>Información financiera no confiable por activos fijos obsoletos y/o en mal estado no identificados.</t>
  </si>
  <si>
    <t>El costo y/o valor del activo dado de baja es calculado de manera inadecuada y/o no es registrado en la información financiera.</t>
  </si>
  <si>
    <t>Inadecuada valoración de activos para la adquisición
de seguros.</t>
  </si>
  <si>
    <t>Bajas de inventario y/o ajustes no justificados y/o autorizados</t>
  </si>
  <si>
    <t>Información no confiable por ausencia de un procedimiento periódico de toma física de activos</t>
  </si>
  <si>
    <t>Activos fijos faltantes sin notificación y/o actualización en libros contables, por inadecuada segregación de funciones en las tomas físicas.</t>
  </si>
  <si>
    <t>Inadecuada toma de decisiones por ausencia o errores en el reconocimiento de valorización y cálculo de depreciaciones.</t>
  </si>
  <si>
    <t>Informes financieros inexactos por depreciaciones no reconocidas en el periodo que corresponde e información inexacta por cálculos de depreciación incorrectos</t>
  </si>
  <si>
    <t>Valoración inadecuada o no soportada de proyectos y/o activos en construcción.</t>
  </si>
  <si>
    <t>Deterioro de activos fijos no reconocido y/o con errores en el valor y en el periodo identificado financieramente.</t>
  </si>
  <si>
    <t>Parametrización y modificaciones de bases y porcentajes de cálculo de depreciaciones por funcionarios sin capacitación o conocimientos financieros y/o contables</t>
  </si>
  <si>
    <t>Errores en las valorizaciones de activos al ser realizadas por personal no especializado</t>
  </si>
  <si>
    <t>Prácticas de depreciación sin cumplimiento de las políticas internas y requisitos legales y/o normativos.</t>
  </si>
  <si>
    <t>Información no confiable por ausencia de procedimientos de conciliación entre el módulo y/o sistema de activos fijos y la información financiera</t>
  </si>
  <si>
    <t>¿Son tomados periódicamente inventarios de la planta?</t>
  </si>
  <si>
    <t>¿Existe una política que defina lo que debe considerarse como partidas capitalizadas y que como reparación y mantenimiento? (En caso afirmativo) ¿Cuál es?</t>
  </si>
  <si>
    <t>¿Existe una autorización formal para efectuar una inversión, venta o retiro, de activos fijos?</t>
  </si>
  <si>
    <t>¿Se lleva un expediente que contenga la documentación soporte de la propiedad de los activos?</t>
  </si>
  <si>
    <t>¿Existe una segregación adecuada de las funciones de adquisición, custodia y registro de los activos fijos?</t>
  </si>
  <si>
    <t>¿La compañía tiene establecido un registro adecuado para el control de anticipo a proveedores o constructores?</t>
  </si>
  <si>
    <t>¿Se valúan periódicamente para efecto de determinar  la cobertura de seguros?</t>
  </si>
  <si>
    <t>¿Se mantiene un control de partidas chatarra?</t>
  </si>
  <si>
    <t>¿Son marcadas de alguna manera las piezas del equipo para efecto de identificación?</t>
  </si>
  <si>
    <t>Cualquier dificultad ha sido encontrado en la verificación de la empresa la titularidad de sus propiedades?  En caso afirmativo, dar indicaciones.</t>
  </si>
  <si>
    <t>¿Hacer equilibrios en el registro de activos fijos de acuerdo con aquellos en el balance?</t>
  </si>
  <si>
    <t>¿Los activos fijos son controladas físicamente contra el registro periódicamente por funcionarios de la compañía?  En caso afirmativo, en qué intervalos?</t>
  </si>
  <si>
    <t>¿Cómo han fijado los bienes adquiridos mediante arrendamiento con opción de compra o entrega de acuerdos de crédito se tratan?</t>
  </si>
  <si>
    <t>¿Tienen todas las adiciones a los activos fijos ha capitalizado y ha sido la base de costo utilizados?</t>
  </si>
  <si>
    <t>¿Tener el correspondiente valor en libros de los activos fijos se vende o desechada ha sacado?</t>
  </si>
  <si>
    <t>¿La depreciación ha sido cargado sobre una base coherente con el año anterior?  Si no, describir el efecto del cambio a menos que esto se refleja en las cuentas.</t>
  </si>
  <si>
    <t>¿Hay cargos adicionales o excepcionales de la depreciación?  Si es así, dar indicaciones.</t>
  </si>
  <si>
    <t>¿Comprobar la valoración de la propiedad, planta y equipo por la obtención de la verificación independiente respecto de revalorizaciones de activos en el período?</t>
  </si>
  <si>
    <t>¿Está satisfecho de que los compromisos de capital han sido cuantificados adecuadamente?</t>
  </si>
  <si>
    <t xml:space="preserve">ACTIVOS BIOLOGICOS </t>
  </si>
  <si>
    <t>Exite un metodo de valuación aprobado por la empresa?</t>
  </si>
  <si>
    <t>Existe aprobación de la administración para adquirir y/o retirar activos biologicos?</t>
  </si>
  <si>
    <t>Cuenta la compañía con cuentas contables relativas al proceso completo de producción de rosas?</t>
  </si>
  <si>
    <t>Las cuentas relativas de propiedad planta y equipo (invernaderos), regalias y plasticos de invernaderos son consideradas para determinar los costos reales de producción?</t>
  </si>
  <si>
    <t>Se comprueba periodicamente la existencia de los activos biologicos (plantas)?</t>
  </si>
  <si>
    <t>Los retiros o erradicaciones de plantas son debidamente autorizadas y captadas por la contabilidad?</t>
  </si>
  <si>
    <t>Las plantaciones cuentan con cobertura de seguros?</t>
  </si>
  <si>
    <t>Las Estimaciones de amortización o vidas utiles de las plantas en producción son determinadas en base a estudios adecuados?</t>
  </si>
  <si>
    <t>Los Contarato de regalia de obtentores son registrados adecuadamente?</t>
  </si>
  <si>
    <t>PROPIEDADES DE INVERSIÓN</t>
  </si>
  <si>
    <t>Establecer la titularidad o pertenencia sobre éstos activos y que correspondan a la entidad.</t>
  </si>
  <si>
    <t>La evidencia documental de la propiedad de las inversiones (certificados de acciones) se encuentran en poder de la Compañía o depositada en custodia o en cajas de seguridad de terceros, por cuenta de la Compañía. La base de la presentación de las inversiones está de acuerdo con PCGA, aplicados uniformemente. Los intereses y dividendos, ganancias y pérdidas realizadas en ventas u otras disposiciones, si son aplicables, y las ganancias y pérdidas no realizadas se han incluido en los estados financieros.</t>
  </si>
  <si>
    <t>113-</t>
  </si>
  <si>
    <t>ACTIVOS BIOLÓGICOS</t>
  </si>
  <si>
    <t>CTAS Y DTOS POR COBRAR NO CORRIENTE</t>
  </si>
  <si>
    <t>INVERSIONES NO CORRIENTES</t>
  </si>
  <si>
    <t>INVERSIONES NO CORRIENTE</t>
  </si>
  <si>
    <t>Aplicar el cuestionario de control interno de las cuentas por pagar, con el fin de verificar, Evaluar el grado de solidez del mismo y la Eficiencia administrativa en la entidad.</t>
  </si>
  <si>
    <t>Solicitar un detalle de las cuentas por pagar y seleccione una muestra de los pasivos que se han de circularizar. Confirme los saldos a la fecha de revisión.</t>
  </si>
  <si>
    <t>Realizar confirmación de los saldos más importantes de los proveedores, así como la circularización al final del período, si hubiera respuestas con observaciones, Se investiga y recomienda las aclaraciones respectivas.</t>
  </si>
  <si>
    <t>Recibidas las confirmaciones, compare con los detalles proporcionados por el cliente. En el caso de existir diferencias, comunicarlas al personal responsable.</t>
  </si>
  <si>
    <t xml:space="preserve">Obtenga de la entidad una relación detallada de las cuentas por pagar a la fecha del balance -bajo examen- y comparar su total con la cuenta control y los mayores auxiliares. 
</t>
  </si>
  <si>
    <t>Revisar la documentación sustentado de los Comprobantes de pago (facturas, orden de pedido, orden de compra, guía de remisión, etc.), verificando que estén debidamente
autorizados.</t>
  </si>
  <si>
    <t>Comprobar la adecuada clasificación de cuentas a corto y largo plazo.</t>
  </si>
  <si>
    <t>Realizar la prueba de corte de operaciones para comprobar que no se han contabilizado operaciones en fechas diferentes a las que se produjeron.</t>
  </si>
  <si>
    <t>Compruebe la razonabilidad de los saldos y verifique la existencia de pasivos no registrados.</t>
  </si>
  <si>
    <t xml:space="preserve">Revise los procedimientos de contabilidad y de control establecidos en las cuentas por pagar. </t>
  </si>
  <si>
    <t>Revise el concepto de otras cuentas por pagar, en base a su naturaleza e importancia y compruebe su razonabilidad, documentación sustentatoria y su registro.</t>
  </si>
  <si>
    <t>Relacione las cuentas por pagar con las operaciones realizadas por el área de abastecimiento respecto a remuneraciones, beneficios sociales y tributos pendientes de pago, así como algunas operaciones que se hayan realizado en fechas posteriores al cierre del ejercicio y que no se hayan realizado en fechas posteriores al cierre del ejercicio y que no hayan sido contabilizados.</t>
  </si>
  <si>
    <t>Actualice el memorando que describe el control interno existente en esta sección y concluya si es satisfactorio o no.</t>
  </si>
  <si>
    <t>Obtener un detalle de la antigüedad de las cuentas con los respectivos saldos que conforman las cuentas por pagar a la fecha de revisión y ligar con el balance general.</t>
  </si>
  <si>
    <t>Después de treinta días:</t>
  </si>
  <si>
    <t>Envíe una segunda solicitud para los que no contesten.</t>
  </si>
  <si>
    <t>Obtenga la dirección correcta de las cartas devueltas por el correo y envíe otra solicitud.</t>
  </si>
  <si>
    <t>Cierre la circularización al __/__/__ para ello:</t>
  </si>
  <si>
    <t>Investigue las diferencias en la procedencia de las cartas contestadas.</t>
  </si>
  <si>
    <t>Investigue todas las circulares con diferencias.</t>
  </si>
  <si>
    <t>Siga procedimientos alternos por las circulares sin respuesta, examinando: Pagos posteriores, entradas al almacén, depósitos Bancarios, etc.</t>
  </si>
  <si>
    <t>Entregue y discuta con el gerente general una lista con los nombres y saldos de los proveedores o acreedores.</t>
  </si>
  <si>
    <t>Para las confirmaciones de saldos contestadas y que presenten diferencias con los libros contables, entregue al cliente una copia para su conciliación con los registros de la empresa y determine los ajustes necesarios.</t>
  </si>
  <si>
    <t>Determine si las cuentas por pagar y clientes que presentan corresponden a la compañía</t>
  </si>
  <si>
    <t>FINAL</t>
  </si>
  <si>
    <t>Revise los movimientos de la cuenta de control del mayor de la fecha de circularización al fin del año.</t>
  </si>
  <si>
    <t>Compare saldos de cada cuenta y documento por pagar a las fechas de circularización y cierre.</t>
  </si>
  <si>
    <t>Realice los eventos posteriores de las cuentas circularizadas</t>
  </si>
  <si>
    <t>Fecha de circularización</t>
  </si>
  <si>
    <t>Base de selección</t>
  </si>
  <si>
    <t>Porcentaje a cubrir con la circularización</t>
  </si>
  <si>
    <t>Para lo cual:</t>
  </si>
  <si>
    <t>Entregue a la empresa la lista de las cuentas por pagar a circularizar para que le indiquen los datos necesarios.</t>
  </si>
  <si>
    <t>Compare los saldos de los estados con las circulares y con la relación. Asegúrese de que incluyan todos los saldos de un mismo proveedor o acreedor.</t>
  </si>
  <si>
    <t>Anote la clave de correo del cliente en los sobres respuesta.</t>
  </si>
  <si>
    <t>Deposite personalmente las cartas en el correo.</t>
  </si>
  <si>
    <t>Las cuentas por pagar son obligaciones Se exponen, clasifican y describen debidamente en los estados financieros sobre bases uniformes, con las del período de revisión anterior.</t>
  </si>
  <si>
    <t>Se han hecho las exposiciones apropiadas de los pasivos incurridos; Verificación de la autenticidad de las cuentas y documentos por pagar, su adecuado registro y control; Verificar que los importes a pagar, por todo concepto, corresponden a obligaciones contraídas por la entidad y son razonables respecto a los importes que se piensen</t>
  </si>
  <si>
    <t>Realizar la Sumaria</t>
  </si>
  <si>
    <t>Realizar el reporte diario de actividades</t>
  </si>
  <si>
    <t>201-</t>
  </si>
  <si>
    <t>CTAS Y DTOS POR PAGAR CORRIENTES</t>
  </si>
  <si>
    <t>201-1</t>
  </si>
  <si>
    <t>CTAS Y DTOS POR PAGAR NO CORRIENTE</t>
  </si>
  <si>
    <t xml:space="preserve">Ausencia en los niveles de autorización para contraer pasivos, garantizarlos y registrarlos </t>
  </si>
  <si>
    <t xml:space="preserve">Ajustes o corrección de errores frecuentes en las cuentas de pasivos
</t>
  </si>
  <si>
    <t>Ausencia de revisiones analíticas en las cuentas de pasivos que pueden inducir a errores materiales, variaciones anormales que hagan peligrar el cumplimiento de obligaciones o los pasivos se acumulen durante muchos periodos sin que hayan acciones para disminuir los pasivos a través de su pago o se realicen acciones de saneamiento contable.</t>
  </si>
  <si>
    <t>Registros auxiliares poco confiables, no incluyen todos los compromisos de pago u obligaciones por pagar</t>
  </si>
  <si>
    <t xml:space="preserve">Falta de comunicación sobre las obligaciones y pasivos pendientes de pago, entre las áreas que comprometen operaciones tales como el área de abastecimientos, área de infraestructura u otras áreas con capacidad de gasto y la oficina de contabilidad. </t>
  </si>
  <si>
    <t xml:space="preserve">Excesiva morosidad en el cumplimiento de los pagos deteriorando la imagen y prestigio de la entidad </t>
  </si>
  <si>
    <t xml:space="preserve"> No reconocimiento de pasivos con excusa que no han llegado las facturas 
Subestimando pasivos, éstas son algunas de las situaciones más comunes: 
. Trasladando pasivos del año corriente al año siguiente 
. Escondiendo obligaciones financieras 
. Escondiendo pasivos contingentes con sentencia judicial 
. No reconocimiento de provisiones por daños y perjuicios con terceros </t>
  </si>
  <si>
    <t>Sobre estimación de los pasivos, éstas son algunas de las situaciones más comunes: 
. Realizando compras ficticias con terceros o con empresas o proveedores vinculados con la administración 
. Trasladando gastos del periodo posterior al periodo fenecido, por falta de capacidad de gasto en el periodo auditado</t>
  </si>
  <si>
    <t xml:space="preserve">Inexistencia supervisión efectiva y adecuada por parte de la gerencia de las cuentas por cobrar. </t>
  </si>
  <si>
    <t>¿El pasivo por compras se captura en un documento en el momento en que se reciben las mercancías, verificando por conteo u otro medio la cantidad recibida?</t>
  </si>
  <si>
    <t>¿Ese documento anterior esta prenumerado?</t>
  </si>
  <si>
    <t>¿Los documentos anteriores se valúan sobre la base del precio acordado?</t>
  </si>
  <si>
    <t>¿ Las facturas para pago se revisan contra:</t>
  </si>
  <si>
    <t>¿Documento de captura de la mercancía recibida?</t>
  </si>
  <si>
    <t>¿Que el documento anterior esté firmado de recibido?</t>
  </si>
  <si>
    <t>¿Precio según factura vs. precio acordado (ejemplo, orden de compra, contrato, etc.)?</t>
  </si>
  <si>
    <t>¿Aplicaciones de notas de crédito (por devoluciones o reclamaciones)?</t>
  </si>
  <si>
    <t>¿Que la compra fue autorizada (ejemplo, firma en orden de compra)?</t>
  </si>
  <si>
    <t>¿En el momento de la firma del cheque, ¿ tiene la documentación enfrente y se examina concuerde el importe  y beneficiario?</t>
  </si>
  <si>
    <t>¿Quien revisa las facturas para pago, es diferente de quien:</t>
  </si>
  <si>
    <t>¿Autoriza las compras?</t>
  </si>
  <si>
    <t>¿Prepara los documentos de captura de la  mercancía recibida?</t>
  </si>
  <si>
    <t>¿Codifica, sumariza y registra los documentos  anteriores?</t>
  </si>
  <si>
    <t>¿La documentación se cancela con el sello de pagado?</t>
  </si>
  <si>
    <t>DEVOLUCIONES</t>
  </si>
  <si>
    <t>¿Las devoluciones o reclamaciones sobre compras se capturan en un documento en el momento en que se efectúan  (devoluciones) o se conozcan (reclamaciones)?</t>
  </si>
  <si>
    <t>¿El documento anterior esta prenumerado?</t>
  </si>
  <si>
    <t>¿Existe un seguimiento (ejemplo, algún tipo de registro, archivo temporal, etc.) para obtener de los proveedores las notas de crédito respectivas por las devoluciones o reclamaciones presentadas?</t>
  </si>
  <si>
    <t>¿Otra persona revisa los motivos por los cuales no se han recibido las notas de crédito respectivas en un período razonable?</t>
  </si>
  <si>
    <t>Cuentas por pagar a proveedores</t>
  </si>
  <si>
    <t>Se reciben estados de cuenta de los proveedores
más importantes, son conciliados, se solicitan
aclaraciones y en su caso se corren los ajustes
correspondientes.</t>
  </si>
  <si>
    <t>Se estudian y aprovechan todos los descuentos
concedidos por los proveedores.</t>
  </si>
  <si>
    <t>Se cuenta con controles auxiliares y se comparan
y concilian dichos estados de cuenta contra los
registros contables.</t>
  </si>
  <si>
    <t>Documentos por pagar</t>
  </si>
  <si>
    <t>Se cuenta con controles auxiliares, se comparan
y concilian los estados de cuenta contra los
registros contables.</t>
  </si>
  <si>
    <t>PROVEEDORES</t>
  </si>
  <si>
    <t>OBLIGACIONES CON INS. FINANCIERAS CORRIENTE</t>
  </si>
  <si>
    <t>Verificar si la compañía contrató créditos con Instituciones Financieras o terceras personas.</t>
  </si>
  <si>
    <t>Las obligaciones financieras representan el valor de las obligaciones contraídas por la compañía mediante la obtención de recursos provenientes de establecimientos de crédito o de otras instituciones financieras u otros entes distintos de los anteriores, del país o del exterior.</t>
  </si>
  <si>
    <t>202-</t>
  </si>
  <si>
    <t>Concordar  los  saldos  iniciales  con  los papeles de  trabajo del año anterior.</t>
  </si>
  <si>
    <t>Verifique la documentación proporcionada correspondiente al préstamo, ligue contra el balance, el capital (ver si existen garantías) y documente la liquidación.</t>
  </si>
  <si>
    <t>Pruebe los intereses pagados considerando los préstamos negociados durante el periodo con sus respectivas tasas y ligue a los estados financieros.</t>
  </si>
  <si>
    <t>Verifique que los impuestos y comisiones financieras fueron reconocidos en el gasto.</t>
  </si>
  <si>
    <t>En el caso de renovaciones de préstamos o nuevos créditos, solicite los documentos de negociación efectuada con el Banco y proceda a obtener las nuevas condiciones establecida (vencimientos, interés pagado entradas y salidas brutas, fechas  de vencimiento, condiciones de convenios, cláusulas restrictivas,    eventos de incumplimiento, activos pignorados etc.).</t>
  </si>
  <si>
    <t>Verifique si la compañía contrató nuevos créditos con Bancos o terceras personas, y documente los mismos.</t>
  </si>
  <si>
    <t>Concluir el área en base a los objetivos de auditoría.</t>
  </si>
  <si>
    <t>PRELIMINAR</t>
  </si>
  <si>
    <t>Analice el movimiento de la cuenta durante el año verificando:</t>
  </si>
  <si>
    <t>Por los incrementos: su autorización y documentación correspondiente.</t>
  </si>
  <si>
    <t>Por los pagos: su autorización, procedencia y comprobación documental.</t>
  </si>
  <si>
    <t>Ligue los intereses devengados.</t>
  </si>
  <si>
    <t>Cerciórese de la correcta clasificación de los adeudos a corto y largo plazo.</t>
  </si>
  <si>
    <t>Obtenga variación del saldo de la preliminar a la final y explíquela, en caso de ser anormal ampliar la revisión.</t>
  </si>
  <si>
    <t>Obtenga información necesaria para la correcta presentación en los estados financieros. Concluya al respecto (hipotecas, garantías, etc.)</t>
  </si>
  <si>
    <t>¿La empresa realizó algún financiamiento externo?</t>
  </si>
  <si>
    <t>¿La empresa mantiene préstamos a corto plazo?</t>
  </si>
  <si>
    <t>¿La empresa mantiene préstamos a largo plazo?</t>
  </si>
  <si>
    <t>¿Los intereses devengados se registran cada mes?</t>
  </si>
  <si>
    <t>¿Los registros contables se concilian con los reportes periódicos de los bancos (capital e intereses)?</t>
  </si>
  <si>
    <t>¿Se notifican oportunamente al departamento de contabilidad los pasivos contraídos y  modificaciones posteriores que lleguen a acordarse?</t>
  </si>
  <si>
    <t>¿Los pagares cubiertos son debidamente cancelados y conservados?</t>
  </si>
  <si>
    <t>¿Existen controles que aseguren que la Compañía cumple con los requisitos contenidos en los contratos de créditos?</t>
  </si>
  <si>
    <t>Para los pasivos a largo plazo que siguen se clasifican como no corrientes, a pesar del asentamiento está dentro de los 12 meses siguientes a la fecha del balance, ha comprobado que estos pasivos han satisfecho las condiciones estipuladas en FRS 1 (NIC 1)?</t>
  </si>
  <si>
    <t>PARTES RELACIONADAS</t>
  </si>
  <si>
    <t>El objetivo es asegurar que los estados financieros de una entidad contengan la información a revelar necesaria para poner de manifiesto la posibilidad de que su situación financiera y resultados del periodo puedan haberse visto afectados por la existencia de partes relacionadas, así como por transacciones y saldos pendientes, incluyendo compromisos, con dichas partes.</t>
  </si>
  <si>
    <t>800-</t>
  </si>
  <si>
    <t xml:space="preserve">Obtenga información de la dirección sobre todas las partes relacionadas, así como de las transacciones recurrentes y aisladas de importancia celebradas con ellas. </t>
  </si>
  <si>
    <t>Investigue las relaciones que tengan los directores, funcionarios y empleados con otras partes relacionadas.</t>
  </si>
  <si>
    <t xml:space="preserve">Revise los papeles de trabajo de años anteriores para buscar nombres de partes relacionadas. </t>
  </si>
  <si>
    <t xml:space="preserve">Investigue con el auditor predecesor (en su caso) y otros auditores, respecto a otras transacciones con entidades relacionadas. </t>
  </si>
  <si>
    <t>Revise los libros de actas de asamblea de accionistas, de juntas del consejo de administración o de los comités operacionales, para obtener información con relación a transacciones importantes.</t>
  </si>
  <si>
    <t xml:space="preserve">Revise las declaraciones de los principales funcionarios sobre ?conflictos de intereses?, si los hubiere. </t>
  </si>
  <si>
    <t xml:space="preserve">Revise expedientes de correspondencia relacionados con abogados, agentes de bolsa y aduanales, instituciones de crédito, de seguros, principales clientes y proveedores, etc. </t>
  </si>
  <si>
    <t xml:space="preserve">Transacciones cuya sustancia difiera de la forma o procesadas de una manera diferente a la normal para operaciones similares. </t>
  </si>
  <si>
    <t xml:space="preserve">Transacciones significativas o poco usuales con ciertos clientes o proveedores. </t>
  </si>
  <si>
    <t>Compras y ventas de activos, o prestación o recepción de servicios que pudieran ser a precios distintos de los del mercado, incluyendo los servicios gratuitos.</t>
  </si>
  <si>
    <t xml:space="preserve">Préstamos sin intereses o a tasas de interés significativamente altas o bajas con relación a las existentes en el mercado, o sin establecer términos o vencimientos y garantías. </t>
  </si>
  <si>
    <t xml:space="preserve">Intercambios de bienes o servicios en una transacción no monetaria. </t>
  </si>
  <si>
    <t xml:space="preserve">Transacciones que parecen adolecer de una razón lógica de negocios para su ocurrencia. </t>
  </si>
  <si>
    <t xml:space="preserve">Transacciones a las que no se les está dando reconocimiento contable, tales como recibir o proveer servicios contables, administrativos, legales, etc., sin contabilizar el costo o ingreso correspondiente. </t>
  </si>
  <si>
    <t xml:space="preserve">Evaluación de los controles internos claves, y en su caso, llevar a cabo pruebas de cumplimiento de dichos controles. </t>
  </si>
  <si>
    <t>Examen documental de las transacciones con partes relacionadas, tales como facturas, embarques, recepciones de bienes, convenios, contratos y otros documentos relacionados.</t>
  </si>
  <si>
    <t xml:space="preserve">Revisión de las garantías colaterales, avales y compromisos. </t>
  </si>
  <si>
    <t>Confirmación de saldos y/o de las transacciones efectuadas.</t>
  </si>
  <si>
    <t>Examen de transacciones en fechas cercanas al cierre del ejercicio, así como revisión de eventos subsecuentes.</t>
  </si>
  <si>
    <t>Compruebe que los gastos de intereses por creditos del exterior  con partes relacionadas  no exceda el limite de deducibilidad según el numeral 2 del art. 30 RLRTI. (Reglamento para la aplicación del regimen tributario interno) (Ver anexo 12 ICT)</t>
  </si>
  <si>
    <t>En caso afirmativo, sírvase proporcionar detalles de estos, indicando si estos son jurídicamente vinculantes y si el deudor empresa está en condiciones de cumplir sus obligaciones.</t>
  </si>
  <si>
    <t>Están garantizados los saldos o reembolsables excepto en la llamada?</t>
  </si>
  <si>
    <t>En caso afirmativo, sírvase proporcionar más detalles.</t>
  </si>
  <si>
    <t>¿Está satisfecho de que todas las transacciones con terceros significativos han sido debidamente en los estados financieros?</t>
  </si>
  <si>
    <t>Todos los saldos entre empresas han confirmado y aceptado?  Si no, dar indicaciones.</t>
  </si>
  <si>
    <t>En los casos en que los saldos de deudores y acreedores han sido establecidos, se contenta con que el derecho legal de compensación existe?</t>
  </si>
  <si>
    <t>Existe creditos del exterior con partes relacionadas? Si la respuesta es afiermativa verifique el Cálculo del valor máximo de deducibilidad de gastos de intereses, segun anexo 12 ICT</t>
  </si>
  <si>
    <t>PASIVOS POR BENEFICIOS A EMPLEADOS</t>
  </si>
  <si>
    <t>·      Verifique la razonabilidad de las provisiones efectuadas a la fecha de la revisión.</t>
  </si>
  <si>
    <t>·      Ligue las provisiones realizadas con los resultados del ejercicio.</t>
  </si>
  <si>
    <t>Verifique y obtenga copia del acta de la comisión mixta, debidamente firmada, correspondiente al ejercicio anterior y verifique que la cantidad aprobada coincida contra el importe del pasivo inicial.</t>
  </si>
  <si>
    <t>Compruebe que se haya cumplido dentro de los plazos legales con las siguientes obligaciones:</t>
  </si>
  <si>
    <t>Realizar reporte diario de trabajo</t>
  </si>
  <si>
    <t>204-</t>
  </si>
  <si>
    <t>¿La compañía cuenta con manuales relativos al área de recursos humanos?</t>
  </si>
  <si>
    <t>¿Tiene la empresa celebrado contrato colectivo de trabajo?</t>
  </si>
  <si>
    <t>¿Los contratos individuales de trabajo están debidamente registrados en el Ministerio de Relaciones Laborales?</t>
  </si>
  <si>
    <t>¿Existen autorizaciones escritas de sueldos y aumentos, incluyendo referencias a contratos colectivos?</t>
  </si>
  <si>
    <t>¿Se revisan esos documentos y se aprueban por un funcionario responsable?</t>
  </si>
  <si>
    <t>¿Las ausencias de los empleados se conocen oportunamente?</t>
  </si>
  <si>
    <t>¿Se mantienen registros y expedientes adecuados de los empleados?</t>
  </si>
  <si>
    <t>¿En el caso de que existan comisiones a vendedores, se autorizan los importes por pagar por un funcionario responsable?</t>
  </si>
  <si>
    <t>¿Se comparan las comisiones contra reportes de ventas y se revisan los cálculos?</t>
  </si>
  <si>
    <t>¿Las nóminas son revisadas en cuanto a sueldos, cálculos aritméticos, impuestos y otras retenciones por un  empleado responsable?</t>
  </si>
  <si>
    <t>¿La distribución del importe de las nóminas a las cuentas aplicables es revisada por una persona distinta a quien las prepara?</t>
  </si>
  <si>
    <t>¿Son cubiertas oportunamente las planillas de seguridad social ?</t>
  </si>
  <si>
    <t>¿El total de salarios y sueldos declarados se concilia con el libro mayor y con lo cargado a gastos por salarios y sueldos?</t>
  </si>
  <si>
    <t>¿Todos los obreros, funcionarios y empleados se encuentran inscritos en el IESS?</t>
  </si>
  <si>
    <t>¿Se calculan y descuentan adecuadamente las cuotas obreras a todos los trabajadores, con excepción de los que perciben el salario mínimo general?</t>
  </si>
  <si>
    <t>¿El Gerente de la empresa se encuentra inscrito en el Instituto Ecuatoriano de Seguridad Social (IESS)?</t>
  </si>
  <si>
    <t>Se ha establecido que todas las autorizaciones, especialmente avisos de despido o retiro de empleados sean notificados prontamente al departamento de liquidación de nómina?</t>
  </si>
  <si>
    <t>Tiene cualquier gasto de activos intangibles efectuados durante el año?  Si es así, dar indicaciones.</t>
  </si>
  <si>
    <t>¿Comprobar que los activos intangibles, incluidos los gastos de investigación y desarrollo, que son capitalizados cumple los criterios para su reconocimiento establecidos en FRS 38 (NIC 38)?</t>
  </si>
  <si>
    <t>¿Comprobar que los activos intangibles se registran de manera precisa, debidamente clasificados y valorados correctamente?</t>
  </si>
  <si>
    <t>¿comprobar la existencia y la propiedad de activos intangibles registrados?</t>
  </si>
  <si>
    <t>Las vidas útiles fueron revisados y/o considerando el deterioro del valor de los activos de conformidad con el FRS 36 (NIC 36) y los correspondientes importes imputados a los resultados para el período que se examina?</t>
  </si>
  <si>
    <t>¿Está satisfecho de que el reconocimiento de un activo inmaterial en la consolidación no tuvo como resultado la creación de o el aumento en el importe del fondo de comercio negativo?</t>
  </si>
  <si>
    <t>204-1</t>
  </si>
  <si>
    <t>207-1</t>
  </si>
  <si>
    <t>OTROS PASIVOS CORRIENTES - IMPUESTOS</t>
  </si>
  <si>
    <t>207-</t>
  </si>
  <si>
    <t>Investigar con la administración si hubo algunos sucesos incluyendo disputas con las autoridades de impuestos, que pudieran tener un efecto importante sobre los impuestos por pagar de la entidad.</t>
  </si>
  <si>
    <t>CONTRIBUCIONES POR PAGAR</t>
  </si>
  <si>
    <t>Analice los movimientos del año y compruebe tanto los pagos como las provisiones efectuadas.</t>
  </si>
  <si>
    <t>Solicitar la declaración y conciliación tributaria del impuesto a la renta  y realizar los siguientes procedimientos:</t>
  </si>
  <si>
    <t>Verifique las operaciones de la empresa con el fin de determinar si se aprovechan los beneficios que otorga la Ley.</t>
  </si>
  <si>
    <t>Si la empresa no tiene un control adecuado de las partidas no deducibles, solicíteles su determinación.</t>
  </si>
  <si>
    <t>Revisar la conciliación tributaria y determinar probables errores en el cálculo del impuesto a la renta.</t>
  </si>
  <si>
    <t>Obtenga copia de la declaración del impuesto a la renta del ejercicio anterior.  Determine la oportunidad en la presentación de la declaración (en base al 9º dígito del RUC de la entidad).</t>
  </si>
  <si>
    <t>Verifique los intereses y multas pagados y/o contingencias existentes.</t>
  </si>
  <si>
    <t>Verifique que se incluyeron todos los ingresos acumulables en el cálculo del impuesto.</t>
  </si>
  <si>
    <t>Asegúrese que el pasivo por concepto de Impuesto Sobre la Renta es suficiente, considerando cualquier diferencia de años anteriores pendiente de pago.</t>
  </si>
  <si>
    <t>IMPUESTOS Y CUOTAS VARIAS POR PAGAR</t>
  </si>
  <si>
    <t>IMPUESTO AL VALOR AGREGADO</t>
  </si>
  <si>
    <t>Preparó el movimiento mensual de Retenciones de acuerdo al o los porcentajes que apliquen (30%, 70% y 100%).</t>
  </si>
  <si>
    <t>Concilió los valores reflejados en las declaraciones con los registrados en los mayores contables (comparación de libros vs. Declaraciones).</t>
  </si>
  <si>
    <t>Revisó adecuadamente el Crédito Tributario por el IVA pagado en las compras gravados con este impuesto, tarifa 12% siempre que tales bienes y servicios se destinen a la producción y comercialización de otros bienes y servicios gravados (Art. 66 LRTI).</t>
  </si>
  <si>
    <t>Concilió el valor declarado en el casillero(Crédito Tributario IVA a favor de la Empresa) con la declaración del Impuesto a la Renta (formulario101), y lo registrado en los mayores contables y en la declaración del Impuesto al Valor Agregado</t>
  </si>
  <si>
    <t>IMPUESTO SOBRE LA RENTA</t>
  </si>
  <si>
    <t xml:space="preserve"> Revisó el cálculo del Impuesto a la Renta y la participación a trabajadores, de acuerdo a la Ley. </t>
  </si>
  <si>
    <t xml:space="preserve"> Revisó los pagos provisionales del Impuesto a la Renta anotando el monto, número de comprobante de Egreso y fecha de cada uno de los pagos efectuados</t>
  </si>
  <si>
    <t>IMPUESTOS POR PAGAR</t>
  </si>
  <si>
    <t>¿Se vigiló el cumplimiento oportuno de las obligaciones fiscales a cargo de la entidad a efecto de evitar contingencias que puedan alterar su estabilidad?</t>
  </si>
  <si>
    <t>¿Se archivan de manera adecuada todas las declaraciones fiscales presentadas?</t>
  </si>
  <si>
    <t>¿Cuenta la entidad con un calendario de obligaciones fiscales?</t>
  </si>
  <si>
    <t>¿Conoce sus obligaciones fiscales en materia de SRI?</t>
  </si>
  <si>
    <t>¿Sus accionistas se encuentran registrados en el RUC? ¿Con qué obligaciones?</t>
  </si>
  <si>
    <t>¿Tienen los accionistas algún saldo en la empresa y en que cuentas contables?</t>
  </si>
  <si>
    <t>En caso de haber pagado contribuciones mediante compensación, ¿se verificó que estén presentados los avisos correspondientes?</t>
  </si>
  <si>
    <t>¿Tienen Pérdidas por Amortizar correspondiente a los 10 ejercicios anteriores?</t>
  </si>
  <si>
    <t>¿Si pertenece al sector inmobiliario y de construcción, esta cumpliendo con los requerimiento frente a la Unidad de Análisis Financiero y Económico (UAFE) como señala la Ley Orgánica de Prevención, Detección y Erradicacion del Delito de Lavado de Activos y del Financiamiento de Delitos.</t>
  </si>
  <si>
    <t>¿Se encuentra al dia con todas las contribuciones, impuestos y tasas al Fisco?</t>
  </si>
  <si>
    <t>OBLIGACIONES TRIBUTARIAS</t>
  </si>
  <si>
    <t>Si es así, ¿has comprobado que estos se refieren a los elementos que se reconocen directamente en el patrimonio neto?</t>
  </si>
  <si>
    <t>Hay activos y pasivos por impuestos que fueron compensados y presentado sobre una base neta?</t>
  </si>
  <si>
    <t>Inadecuada parametrización tributaria de terceros y servicios por funcionarios no capacitados y/o sin conocimiento tributario.</t>
  </si>
  <si>
    <t>Categorización tributaria de terceros en el sistema de información sin soporte físico y/u original de su perfil tributario</t>
  </si>
  <si>
    <t>Inoportunidad en la actualización de parámetros de impuestos de acuerdo con la normatividad vigente.</t>
  </si>
  <si>
    <t>Errores en los cálculos de impuestos por bases, porcentajes y formulas incorrectas.</t>
  </si>
  <si>
    <t>Sobrecostos en la liquidación y pago de cargas tributarias por ausencia de planeación y provisión/estimaciones financieras.</t>
  </si>
  <si>
    <t>Incumplimiento e inoportunidad en el pago de obligaciones tributarias a entes de control por no incluir y/o proyectar estos cargos en el flujo de caja</t>
  </si>
  <si>
    <t>Cargas tributarias altas por planeación tributaria inadecuada proyectada sobre bases de ingresos, gastos y costos inexactos.</t>
  </si>
  <si>
    <t>Sobrecostos por liquidación y pago de intereses por inexactitud e inoportunidad en la presentación y pago de impuestos</t>
  </si>
  <si>
    <t>Provisiones de impuestos inexactos</t>
  </si>
  <si>
    <t>Información financiera no confiable por registro inadecuado de las bases de impuestos, resultado de la liquidación y causación del pago de impuestos</t>
  </si>
  <si>
    <t>Modificación no autorizada de información contable, posterior a la liquidación, presentación y pago de impuestos.</t>
  </si>
  <si>
    <t>Deducciones de impuestos no procedentes, ficticias y sin documentos soportes.</t>
  </si>
  <si>
    <t>Bases y cálculos de liquidación inexactos</t>
  </si>
  <si>
    <t>Sanciones por presentación de impuestos sin cumplimiento de la totalidad de requisitos, inexactos y sin las autorizaciones (Firmas) requeridas.</t>
  </si>
  <si>
    <t>Errores en la liquidación de impuestos laborales por bases inexactas, tarifas desactualizadas y deducciones no reconocidas.</t>
  </si>
  <si>
    <t>Impuestos laborales no certificados a funcionarios.</t>
  </si>
  <si>
    <t>Intereses financieros por inoportunidad en el pago de impuestos a entes de control.</t>
  </si>
  <si>
    <t>Ajustes de bases de impuesto no autorizados e inoportunidad en su registro.</t>
  </si>
  <si>
    <t>Modificación no autorizada de información contable, posterior a la liquidación, presentación y pago de impuestos</t>
  </si>
  <si>
    <t>Modificación no autorizada de información contable, posterior a la presentación de información a entes de control.</t>
  </si>
  <si>
    <t>Errores en la presentación de informes a entes de control por información no confiable y sin depuración</t>
  </si>
  <si>
    <t>Sanciones por inoportunidad y no presentación de reportes y respuesta de requerimientos a entes de control.</t>
  </si>
  <si>
    <t>Retención de impuestos no procedentes y sin certificación al tercero</t>
  </si>
  <si>
    <t>CTAS Y DOCUMENTOS POR COBRAR NO CORRIENTES</t>
  </si>
  <si>
    <t>CTAS Y DTOS POR PAGAR NO CORRIENTES</t>
  </si>
  <si>
    <t>OBLIGACIONES CON INS. FINANCIERAS NO CORRIENTE</t>
  </si>
  <si>
    <t>PATRIMONIO</t>
  </si>
  <si>
    <t>1. Determinación de la autenticidad de las aportaciones de los dueños o accionistas de la sociedad.</t>
  </si>
  <si>
    <t>Las cantidades incluidos en el Balance General como Capital, Reservas, Utilidades Retenidas y del ejercicio, están debidamente clasificados, descritos y expuestos de acuerdo con los principios de contabilidad generalmente aceptados y se registran de acuerdo a las disposiciones de la escritura de constitución (Aprobación de estatutos por el Ministerio de Bienestar Social).</t>
  </si>
  <si>
    <t>300-1</t>
  </si>
  <si>
    <t>Verifique los saldos iniciales con los papeles del año anterior.</t>
  </si>
  <si>
    <t>Preparar un detalle que muestre por cada cuenta integrante del rubro capital, reservas y utilidades retenidas el movimiento que ha existido durante el período (aumentos, disminuciones, saldo al final del período).</t>
  </si>
  <si>
    <t>Efectúe el alcance al movimiento de las cuentas de capital, reservas y utilidades retenidas y ligue con los estados financieros, de ser necesario explique movimientos importantes realizados.</t>
  </si>
  <si>
    <t>Verifique la adecuada apropiación para la reserva legal y que se la haya realizado sobre una base de calculo correcta.</t>
  </si>
  <si>
    <t>Solicite las actas ordinarias y extraordinarias de junta general de socios o accionistas emitidas hasta la fecha de presencia en el cliente. Elabore un resumen detallando el tipo de acta, fecha, concepto, asunto del que trata. Obtenga una copia de las más importantes.</t>
  </si>
  <si>
    <t>Para aumentos y disminuciones de capital, comprobar con las actas e inscripción en el  Registro Mercantil,  así como la liquidación de impuestos.</t>
  </si>
  <si>
    <t>Realice una lectura de las actas de directorio que se hayan emitido durante el período sujeto a revisión y las del siguiente.</t>
  </si>
  <si>
    <t>Concluya en base a los objetivos de auditoría.</t>
  </si>
  <si>
    <t>Del movimiento realizado en el punto anterior proceda a explicar los aumentos y disminuciones más significativas.</t>
  </si>
  <si>
    <t>Para todos los dividendos pagados o por pagar:</t>
  </si>
  <si>
    <t>a)        Verifique que estén debidamente autorizados.</t>
  </si>
  <si>
    <t>b)        Verifique que la cantidad haya sido debidamente calculada.</t>
  </si>
  <si>
    <t>c)        Verifique que el pago no sea contrario a la Ley o lo dispuesto en el acta constitutiva.</t>
  </si>
  <si>
    <t>d)        Verifique el tratamiento fiscal.</t>
  </si>
  <si>
    <t xml:space="preserve"> Concluya el área en base a los objetivos de auditoría.</t>
  </si>
  <si>
    <t>ACCIONES DE CAPITAL</t>
  </si>
  <si>
    <t>1. Obtener conocimiento del control interno sobre las transacciones de acciones de capital.</t>
  </si>
  <si>
    <t>Para la correcta revisión, estudio y evolución del control interno se deberán revisar los siguientes aspectos:</t>
  </si>
  <si>
    <t>A) Existencia de registro de la emisión de los títulos que amparen las partes del capital social.</t>
  </si>
  <si>
    <t>B) Custodia y arqueo de títulos</t>
  </si>
  <si>
    <t>* Los movimientos deben estar aprobados por  la junta general de accionistas u órgano competente.</t>
  </si>
  <si>
    <t>* Autorización y procedimientos adecuados para el pago de dividendos</t>
  </si>
  <si>
    <t>* Comparación periódica de la suma de los auxiliares contra el saldo de la cuenta de mayor correspondiente..</t>
  </si>
  <si>
    <t>2. Examinar los artículos o escrituras de constitución como corporación, estatutos y actas, en lo referente a las disposiciones relacionadas con las acciones de capital.</t>
  </si>
  <si>
    <t>3. Obtener o preparar análisis de las cuentas de acciones de capital.</t>
  </si>
  <si>
    <t>4. Revisar la adecuada contabilización de todos los ingresos por emisión de acciones.</t>
  </si>
  <si>
    <t>5. Confirmar las acciones en circulación con el registrador independiente y con el agente de transferencia de acciones.</t>
  </si>
  <si>
    <t>6. Para una corporación que actúa como su propio registrador y agente de transferencia de acciones, conciliar los registros de los accionistas con el mayor general</t>
  </si>
  <si>
    <t>7. Determinar el cumplimiento de los planes de operación de acciones y de otras restricciones y preferencias relacionadas con las acciones de capital.</t>
  </si>
  <si>
    <t>300-</t>
  </si>
  <si>
    <t>¿Existen y se encuentran actualizados y debidamente protocolizados los libros de actas de juntas de accionistas y del consejo de administración?</t>
  </si>
  <si>
    <t>¿Existe algún responsable de controlar el libro de actas de asamblea de accionistas?</t>
  </si>
  <si>
    <t>¿El departamento de contabilidad recibe oportunamente la información de los acuerdos de los accionistas o de los administradores, que afectan las cuentas de patrimonio?</t>
  </si>
  <si>
    <t>Emplea un procedimiento para el pago de dividendos</t>
  </si>
  <si>
    <t>¿Se contabilizan los dividendos no reclamados?</t>
  </si>
  <si>
    <t>¿Se crea el pasivo por los dividendos una vez decretados?</t>
  </si>
  <si>
    <t>¿Se han registrado en el libro de actas, los acuerdos para el pago de dividendos y la autorización de los resultados de cada ejercicio?</t>
  </si>
  <si>
    <t>Si las cuentas no se indican las fuentes de las que se han derivado de reservas dar indicaciones si está disponible e indicar las restricciones conocidas sobre la distribución de las reservas.</t>
  </si>
  <si>
    <t>¿Está satisfecho de que, en los casos pertinentes, se realizó la divulgación adecuada de todos los asuntos materiales que aparecen en los libros legales?</t>
  </si>
  <si>
    <t>Ha verificado la idoneidad de los posibles movimientos que se observó en la equidad o reservas de capital?</t>
  </si>
  <si>
    <t>Las reservas son libres para ser distribuidos en forma de dividendos y remitidos fuera del país?</t>
  </si>
  <si>
    <t>DIVIDENDOS</t>
  </si>
  <si>
    <t>Previo al decretar un pago de dividendo ¿Se evalúa su impacto en la liquidez financiera de la entidad?</t>
  </si>
  <si>
    <t>INGRESOS - VENTAS</t>
  </si>
  <si>
    <t>Determinación de la autenticidad de las ventas que se presentan en el Estado de Resultados.</t>
  </si>
  <si>
    <t>Verificación de la valuación de los ingresos obtenidos o servicios prestados, en función de los activos y pasivos que modifican; Verificación de que los costos registrados correspondan a los ingresos obtenidos.Verificación de la inclusión en el Estado de Resultados, de la totalidad de los resultados obtenidos en el período correspondiente.</t>
  </si>
  <si>
    <t>Las ventas están debidamente registradas por su importe y cuentan en los registros financieros correspondientes</t>
  </si>
  <si>
    <t>600-</t>
  </si>
  <si>
    <t xml:space="preserve">REALIZAR SUMARIA </t>
  </si>
  <si>
    <t>Obtener un detalle de las ventas realizadas hasta la fecha de corte.</t>
  </si>
  <si>
    <t>Realice un cálculo global de ventas, para lo cual obtenga los movimientos en cantidades de los servicios prestados, determine su código, concepto, valor facturable en el período analizado.</t>
  </si>
  <si>
    <t>Realizar un corte documentario que incluya las ultimas y primeras facturas emitidas en el período anterior y el actual respectivamente.</t>
  </si>
  <si>
    <t>Cotejar las ventas mensuales con el presupuesto de ingresos preparado por Gerencia.</t>
  </si>
  <si>
    <t xml:space="preserve">Realizar una prueba de acumulación de ingresos que consiste en efectuar una sumatoria de las facturas emitidas en los meses que mayor movimiento tenga dentro del período analizado. </t>
  </si>
  <si>
    <t>Coteje los resultados obtenidos contra registros contables, determine diferencias significativas y explique variaciones.</t>
  </si>
  <si>
    <t>Elabore la cédula resumen de ventas y devoluciones por meses.</t>
  </si>
  <si>
    <t>Explique variaciones entre meses.</t>
  </si>
  <si>
    <t>Partiendo de los créditos a los auxiliares de inventarios compruebe que estén amparados con documentos de embarque y que se facturaron al cliente.</t>
  </si>
  <si>
    <t>Si los créditos a inventarios se hacen por concentración, revisarla como enlace entre salidas y facturación.</t>
  </si>
  <si>
    <t>Cerciórese de que las facturas estén registradas correctamente en el libro o resumen de ventas.</t>
  </si>
  <si>
    <t>Compruebe precios de venta descuentos y condiciones contra pedidos y listas de precios de venta autorizados.</t>
  </si>
  <si>
    <t>Compruebe la progresividad numérica de las facturas expedidas en un período.</t>
  </si>
  <si>
    <t>Identifique en las tiras de la máquina sumadora las facturas y las notas de crédito que seleccionó para las pruebas de procedimiento.</t>
  </si>
  <si>
    <t>Revisar que las facturas cancelas existan en el consecutivo fiscal, el original y todas sus copias anexas debidamente inutilizadas.</t>
  </si>
  <si>
    <t>Efectúe el corte de todas las formas numeradas relativas a los ingresos.</t>
  </si>
  <si>
    <t>Obtener un detalle de las ventas realizadas en los meses sujetos a revisión.</t>
  </si>
  <si>
    <t xml:space="preserve">Realizar una prueba de acumulación de ingresos que consiste en efectuar una sumatoria de las facturas emitidas, del mes de diciembre </t>
  </si>
  <si>
    <t>Verificar que las ventas registradas correspondan al período auditado y que al cierre del período no se incluyan ventas del siguiente ejercicio económico.</t>
  </si>
  <si>
    <t>Estudie las variaciones existentes de la fecha de la preliminar a la fecha del cierre, analice y amplíe el alcance si el encargado lo considera necesario.</t>
  </si>
  <si>
    <t>¿Existen políticas de ventas en cuanto a limites de crédito, condiciones, precios y se encuentran documentadas y autorizadas por el consejo de administración?</t>
  </si>
  <si>
    <t>¿Existen expedientes y son manejados en el departamento de crédito, el historia de la cuenta del cliente, datos sobre la investigación de crédito, su limite de crédito y las condiciones de venta?</t>
  </si>
  <si>
    <t>¿Se concilian mensualmente los auxiliares de cuentas por cobrar con los registros contables?</t>
  </si>
  <si>
    <t>¿Tratándose de ventas de primera mano de mercancías de importación se expiden facturas por todas las ventas?</t>
  </si>
  <si>
    <t>¿Los ingresos se han acumulado en el momento correspondiente?</t>
  </si>
  <si>
    <t>¿En el caso de haber obtenido ingresos por enajenación de terrenos, construcciones, partes sociales, acciones nominativas colocadas entre público inversionistas se considero la opción de ajustar el monto original de la inversión?</t>
  </si>
  <si>
    <t>Ventas y costo de ventas</t>
  </si>
  <si>
    <t>Los pedidos son adecuadamente controlados</t>
  </si>
  <si>
    <t>Se preparan avisos de embarque pre numerados.</t>
  </si>
  <si>
    <t>Las notas de crédito por devolución están basadas e información adecuada del departamento de recepción en cuanto a su cantidad, descripción y condición.</t>
  </si>
  <si>
    <t>DEVOLUCIONES, DESCUENTOS Y REBAJAS SOBRE VENTAS</t>
  </si>
  <si>
    <t>Aprueba un funcionarios responsable: ¿Los descuentos y bonificaciones anormales?</t>
  </si>
  <si>
    <t>Se comprobó que se hayan incluido como gravables los ingresos por los siguientes conceptos:</t>
  </si>
  <si>
    <t>¿Intereses por ventas a crédito, excepto cuando deriven de operaciones exentas o gravadas al 0%?</t>
  </si>
  <si>
    <t>¿Ventas de desperdicio excepto cuando sean de productos exentos?</t>
  </si>
  <si>
    <t>¿Arrendamiento de bienes muebles e inmuebles?</t>
  </si>
  <si>
    <t>Si la compañía enajena bienes declara las operaciones cuando se realizan, al expedir el documento o factura que ampara la venta?</t>
  </si>
  <si>
    <t>¿Si la compañía percibe ingresos por construcción de obras a la administración pública, ¿Se declaran los ingresos del mes en que se cobran los anticipos y las estimaciones por avance de obra?</t>
  </si>
  <si>
    <t>¿En el caso de que existan ingresos gravados a distintas tasas se lleva tal separación en la contabilidad?</t>
  </si>
  <si>
    <t>¿Si se hacen cargos a los clientes por concepto de fletes, seguros, y demás gastos reembolsables, se consideran estos cargos como ingresos gravados?</t>
  </si>
  <si>
    <t>Planeación de ventas no alcanzable e incumplible por error en la información base tomada para las proyecciones anuales (evaluación del histórico de ventas, proyección de precios, descuentos, promociones, mercado, entre otros).</t>
  </si>
  <si>
    <t>Planeación de ventas anual no alineada/ajustada a los resultados de la compañía, industria y país.</t>
  </si>
  <si>
    <t>Incumplimientos de la planeación de ventas por falta de seguimiento y definición de acciones oportunas.</t>
  </si>
  <si>
    <t>Planeación sin una adecuada definición de segmentos de mercados incluidos servicios y/o productos.</t>
  </si>
  <si>
    <t>Incumplimiento a los clientes y/o demanda por errores en la planeación de ventas afectando toda la cadena de producción y abastecimiento.</t>
  </si>
  <si>
    <t>Otorgar créditos a clientes sin capacidad de pago y/o sin análisis de su situación financiera.</t>
  </si>
  <si>
    <t>Asignación de cupo y plazo a clientes sin un lineamiento corporativo de acuerdo al apetito y/o tolerancia de riesgo de la compañía y sin definición de niveles de autorización.</t>
  </si>
  <si>
    <t>Evaluación de clientes, aprobación de cupos y plazos por funcionarios con conflicto de interés.</t>
  </si>
  <si>
    <t>Creación, modificación y eliminación de clientes y condiciones financieras, por funcionarios no autorizados.</t>
  </si>
  <si>
    <t>Creación de clientes ficticios por inadecuada segregación de funciones y/o actividades de creación de clientes por personal no autorizado.</t>
  </si>
  <si>
    <t>Sanciones por inadecuado manejo de protección de datos de terceros.</t>
  </si>
  <si>
    <t>Definición y ajustes de precios de venta, descuentos y promociones no autorizadas por el nivel requerido y sin alineación con la estrategia.</t>
  </si>
  <si>
    <t>Creación de pedidos en el sistema de información con cup0s y plazos no autorizados, por falta de control manual y/o automático.</t>
  </si>
  <si>
    <t>Liberación de pedidos bloqueados sin evaluación y autorización.</t>
  </si>
  <si>
    <t>Descuentos comerciales a clientes no autorizados.</t>
  </si>
  <si>
    <t>Cartera incobrable por autorización y creación de pedidos a clientes con estado en mora, sin garantías.</t>
  </si>
  <si>
    <t>La facturación de clientes difiere de las características comerciales autorizadas en la solicitud de pedido.</t>
  </si>
  <si>
    <t>Facturación manual/litográfica utilizada por personal no autorizado y sin control de consecutivos, causación contable y autorización.</t>
  </si>
  <si>
    <t>Facturación emitida por personal con conflicto de interés y/o responsables de realizar actividades criticas incompatibles (contabilidad, facturación, ventas y cartera)</t>
  </si>
  <si>
    <t>Emisión de facturas y/o facturas duplicadas por personal no autorizado y/o a clientes no autorizados.</t>
  </si>
  <si>
    <t>Errores en la causación contable de las facturas de venta por inadecuada parametrización, errores en cálculos, facturas no registradas en el periodo generado y/o duplicadas.</t>
  </si>
  <si>
    <t>Creación, modificación y ajustes de las condiciones de la factura (precio, producto, descuentos, promociones, tercero, entre otras), por funcionarios no autorizados.</t>
  </si>
  <si>
    <t>La información de la factura no es integra dado al que el sistema de información no tiene controles de edición para la información crítica.</t>
  </si>
  <si>
    <t>Incobrabilidad de cartera, por facturas de venta no recibidas por el cliente y/o aprobadas, no custodiadas y administradas por la compañía.</t>
  </si>
  <si>
    <t>Sanciones por incumplimientos legales y tributarios en las características y/o criterios de la factura de cobro.</t>
  </si>
  <si>
    <t>Notas de ajuste a la cartera de clientes realizados en el sistema de información por personal no autorizado y/o con una inadecuada segregación de funciones.</t>
  </si>
  <si>
    <t>Pérdida de inventario y/o ajustes sin validación física de las devoluciones y/o autorizaciones requeridas.</t>
  </si>
  <si>
    <t>Información financiera no confiable por inadecuada asociación de notas de ajuste a facturas de cobro y/o inoportunas.</t>
  </si>
  <si>
    <t>Reclamaciones de clientes no registradas y gestionadas.</t>
  </si>
  <si>
    <t>Devoluciones y reclamaciones sin trazabilidad y sin conceptos no identificados que permitan su registro y análisis.</t>
  </si>
  <si>
    <t>Creación, modificación y ajustes notas de ajuste, por funcionarios con accesos no autorizados de acuerdo a su rol y/o cargo.</t>
  </si>
  <si>
    <t>OTROS INGRESOS</t>
  </si>
  <si>
    <t>Solicitar al cliente un detalle de los ingresos operativos que percibe y seleccione las cuentas más significativas:</t>
  </si>
  <si>
    <t>a)      Elabore en un P/T el análisis de las cuenta de ingresos por donaciones en efectivo, luego elabore un movimiento mensual de las subcuentas más significativas el cual debe ser cotejado con los estados de cuenta y libretas de ahorro que posee la Fundación, en el caso de que se produzcan diferencias, determinar si son significativas para proceder a explicarlas. Verifique si estas donaciones se están documentando adecuadamente. En la etapa final realice cálculos globales de las donaciones repetitivas.</t>
  </si>
  <si>
    <t>b)      En el caso de ingresos por eventos, solicite el informe preparado por el departamento contable y verifique los ingresos en efectivo con los depósitos bancarios.</t>
  </si>
  <si>
    <t>c)      Los ingresos en especies que se hayan consumido en los eventos o para la propia escuela se deben verificar con una cuenta equivalente como gasto.   Los no consumidos deben considerarse como ingresos diferidos en el pasivo hasta que sean vendidos.</t>
  </si>
  <si>
    <t>Determinación de LOS OTROS INGRESOS que se presentan en el Estado de Resultados.</t>
  </si>
  <si>
    <t>Verificación de la valuación de los ingresos obtenidos por otros conceptos, en función de los activos y pasivos que modifican; Verificación de que los costos registrados correspondan a los ingresos obtenidos.Verificación de la inclusión en el Estado de Resultados, de la totalidad de los resultados obtenidos en el período correspondiente.</t>
  </si>
  <si>
    <t>602-</t>
  </si>
  <si>
    <t>1.- Determinar si los costos y gastos relacionados estan imputados contra los ingresos registrados</t>
  </si>
  <si>
    <t>2.- Determinar si todos los costos y gastos han sidodebidamente registrados, y si todos los costos ygastos reflejados en los Estados Financieros fueronincurridos en el periodo.</t>
  </si>
  <si>
    <t>3.- Determinar las variaciones significativas contrastandola información con la de ejercicios anteriores.</t>
  </si>
  <si>
    <t>4.- Que la contabilización y presentación del Costo deVenta y los Gastos estén de acuerdo con PCGAaplicados consistentemente.</t>
  </si>
  <si>
    <t>5.- Las cuentas de costos del período deben examinarse con la extensión necesaria. 6.- Los costos de los servicios prestados durante el período están debidamente aplicados. 7.- Todos los costos están clasificados en el estado de pérdidas y ganancias, representan los gastos en los que la Compañía ha incurrido en el proceso de sus operaciones, los mismos que se registran, clasifican y presentan en el estado de pérdidas y ganancias, conforme con los PCGA.</t>
  </si>
  <si>
    <t>2.      Revisar las cuentas del mayor considerando las partidas más significativas.</t>
  </si>
  <si>
    <t>3.      Seleccionar una muestra que cubra el 80% del total de los costos, para determinar la regularidad de los importes y la naturaleza de los mismos y verifique:</t>
  </si>
  <si>
    <t>a)      Extensiones aritméticas</t>
  </si>
  <si>
    <t>b)      Referencia cruzada a los estados financieros</t>
  </si>
  <si>
    <t>c)      Vauchear las partidas mediante la documentación soporte</t>
  </si>
  <si>
    <t>d)      Firmas de autorización</t>
  </si>
  <si>
    <t>Verifique los elementos que integran el Costo de Ventas y cerciórese que procedan en cuanto a su formación.</t>
  </si>
  <si>
    <t>Efectúe los ligues contra la sección de Inventarios y Nóminas, sí procede.</t>
  </si>
  <si>
    <t>Revisar los comprobantes que marquen las muestras determinadas en el punto anterior, cerciórese que los movimientos de estas cuentas, corresponden a su naturaleza. Al revisar los comprobantes lleve a cabo el siguiente trabajo:</t>
  </si>
  <si>
    <t>Cotéjelas vs. pedidos en cuanto a proveedor, cantidad, precio y conclusiones.</t>
  </si>
  <si>
    <t>Cerciórese de la identidad de los proveedores importantes que no le sean conocidos.</t>
  </si>
  <si>
    <t>Asegúrese que sean debidamente aprobadas, canceladas y reúnan todos los requisitos fiscales.</t>
  </si>
  <si>
    <t>En caso de Fletes Pagados, asegúrese que se recibió la mercancía comprada.</t>
  </si>
  <si>
    <t>Hacer prueba selectiva de algunos artículos, unidades, etc.</t>
  </si>
  <si>
    <t>Revisar las cuentas del mayor considerando las partidas más significativas.</t>
  </si>
  <si>
    <t>c)      Analizar las partidas mediante la documentación soporte</t>
  </si>
  <si>
    <t>En caso de facturas por compras:</t>
  </si>
  <si>
    <t>Ponga al corriente la cédula de integración mensual de compras.</t>
  </si>
  <si>
    <t>Estudie las variaciones existentes de la fecha de la preliminar y la fecha de cierre, analice y amplíe el alcance si el encargado lo considera necesario.</t>
  </si>
  <si>
    <t>Revise que la correcta aplicación del costo de ventas contable y fiscal para su deducción.</t>
  </si>
  <si>
    <t>700-</t>
  </si>
  <si>
    <t>COSTO DE VENTAS</t>
  </si>
  <si>
    <t>Sobre o subocupación de la planta de producción por no considerar en la planeación de la producción la capacidad operativa de la maquinaria y/o cuellos de botella.</t>
  </si>
  <si>
    <t>Incumplimiento de la producción por desabastecimiento de materia prima y/o demoras en la entrega de materia prima a producción.</t>
  </si>
  <si>
    <t>Incumplimiento de la programación de producción por ausencia de operarios no considerada en la planeación (Vacaciones, capacitaciones, turnos, capacidad de personal), inadecuada definición de personal fijo y temporal.</t>
  </si>
  <si>
    <t>Incumplimiento de la producción (lotes y cantidades) no identificadas, sin justificación y sin definición de acciones de mejoramiento oportunas.</t>
  </si>
  <si>
    <t>Demandas laborales por exceso de horas extras trabajadas por los empleados, sin cumplimiento legal.</t>
  </si>
  <si>
    <t>Incumplimiento de la demanda por inadecuada definición de la planeación de la producción al no considerar los ciclos comerciales y/o la planeación de ventas</t>
  </si>
  <si>
    <t>Incumplimiento de la demanda por paradas de maquinaria no planeadas, no consideradas en la planeación de la producción y/o por inexistencia de una planeación de mantenimiento de maquinaria.</t>
  </si>
  <si>
    <t>Sobre costos financieros por inadecuada definición de la planeación de la producción generando costos adicionales por imprevistos.</t>
  </si>
  <si>
    <t>Sobrecostos de materia prima y/o desperdicios por debilidades en la identificación del tipo de materia prima y cantidades requeridas para la producción.</t>
  </si>
  <si>
    <t>Modificaciones a la cantidad de materia prima requerida en la producción de cada referencia sin autorización y/o por accesos inadecuados al sistema de información.</t>
  </si>
  <si>
    <t>Visualización de la receta y secreto de formula a personal no autorizado por inadecuados accesos en el sistema de información.</t>
  </si>
  <si>
    <t>Sanciones legales por productos no autorizados por el ente de control nacional.</t>
  </si>
  <si>
    <t>Salidas de materia prima del almacén sin registro de consumo en las órdenes de producción y/o sin trazabilidad.</t>
  </si>
  <si>
    <t>Ordenes de producción sin asociación de costos y/o sin cierre en el periodo de su ejecución.</t>
  </si>
  <si>
    <t>Modificación de datos sensibles de la producción (cantidad, tipo de materia prima, cantidad de la producción, número de lote, fecha, costos, entre otros) en las órdenes de producción por personal no autorizado.</t>
  </si>
  <si>
    <t>Modificación de información no autorizada en las órdenes de producción por inadecuada segregación de funciones.</t>
  </si>
  <si>
    <t>Ajustes de costos sin autorización en órdenes de producción antiguas, sin cierre de costos y en estado abierto.</t>
  </si>
  <si>
    <t>Desviaciones de costos de producción no identificadas y no analizadas por ausencia de una definición de costos estándar.</t>
  </si>
  <si>
    <t>Sobrecostos y falta de asociación de costos de producción no identificadas por ausencia de una definición, análisis y control de desviaciones mínimas y máximas sobre el costo estándar (umbrales).</t>
  </si>
  <si>
    <t>Desviaciones de costos indirectos no identificadas en las órdenes de producción, por ausencia de un análisis de prorrateo y/o definición de costos estándar.</t>
  </si>
  <si>
    <t>Modificación de costos estándar en el sistema de información sin autorización y/o por personal con accesos inadecuados en el sistema de información.</t>
  </si>
  <si>
    <t>Sobrecostos financieros por inadecuada definición del costo estándar por bases de cálculo e históricos inexactos.</t>
  </si>
  <si>
    <t>Inadecuados análisis de costos y toma de decisiones por información incompleta, inoportuna y no confiable.</t>
  </si>
  <si>
    <t>Pérdidas y/o márgenes brutos bajos individuales en la producción por lotes u órdenes de producción por inadecuada asociación de costos.</t>
  </si>
  <si>
    <t>Información financiera no confiable por costos reconocidos en cuentas contables incorrectas.</t>
  </si>
  <si>
    <t>Costos indirectos de fabricación no identificados y sin trazabilidad en la producción (horas hombre, consumo de servicios públicos)</t>
  </si>
  <si>
    <t>Errores en la aplicación del costeo por productos, órdenes de producción y/o etapas de producción por ausencia de una política de costos.</t>
  </si>
  <si>
    <t>Sobrecostos indirectos por inadecuada definición de prorrateo en cada etapa de la producción</t>
  </si>
  <si>
    <t>Información no confiable por ausencia de un proceso de conciliación periódico entre el modulo y/o sistema de costos y financiero.</t>
  </si>
  <si>
    <t>Costos de producción ficticios, inexistentes y no autorizados por accesos a personal no autorizado y/o inadecuada segregación de funciones.</t>
  </si>
  <si>
    <t>El módulo de producción no actualiza el saldo de inventarios con las órdenes de producción.</t>
  </si>
  <si>
    <t>Modificaciones no autorizadas a la lista de materiales, costos estándar, costo de materia prima y cuentas contables por accesos no adecuados a funcionarios.</t>
  </si>
  <si>
    <t>Costos y cantidad de materia prima registrada en las órdenes de producción que no corresponden al consumo real.</t>
  </si>
  <si>
    <t>Costos no reconocidos en el periodo correspondiente por cierre de órdenes de producción sin asociación de costos.</t>
  </si>
  <si>
    <t>Sobrecostos por ausencia de la definición, identificación y análisis de las tolerancias de mermas y desperdicios en las etapas del proceso de producción.</t>
  </si>
  <si>
    <t>Información no confiable y/o limitada para la definición y análisis de mermas y desperdicios detalladas en cada etapa de producción.</t>
  </si>
  <si>
    <t>Desviaciones de desperdicios y mermas no identificadas por ausencia de un proceso de análisis por orden de producción.</t>
  </si>
  <si>
    <t>Proceso no conforme no identificado en cada etapa de producción por ausencia en la definición y/o control de hojas de calidad por etapas de producción.</t>
  </si>
  <si>
    <t>Productos terminados no conforme, no identificados por inadecuado control de calidad por lotes de producción.</t>
  </si>
  <si>
    <t>Uso de materia prima no conforme, distribución de producto terminado y disposición de no conformes sin autorización del área de calidad</t>
  </si>
  <si>
    <t>Demandas legales por productos no conforme distribuidos al mercado sin posibilidad de identificación de lotes de producción y/o trazabilidad.</t>
  </si>
  <si>
    <t>Distribución de productos no conforme al mercado por ausencia de un control de trazabilidad de lotes no conformes y/o bloqueados en el sistema de información</t>
  </si>
  <si>
    <t>Accidentes en las plantas de producción por inadecuada señalización y ausencia de elementos de emergencia.</t>
  </si>
  <si>
    <t>Demandas legales por accidentes laborales por falta de capacitación a funcionarios (operarios) y suministro de dotación de equipos de protección</t>
  </si>
  <si>
    <t>Incumplimientos normativos y/o funcionarios no certificados en actividades que se requiere especialización</t>
  </si>
  <si>
    <t>¿Realizó una evaluación a la forma de determinar el costo de venta?</t>
  </si>
  <si>
    <t>¿Están los costos calculados como lo indica la NIC 2, la cual especifica todos los rubros que deben ser incluidos al costear los artículos?</t>
  </si>
  <si>
    <t>Analizó la razonabilidad del proceso de asignación de costos utilizado por la empresa y de ser el caso propuso mejoras?</t>
  </si>
  <si>
    <t>Costos estandar o predeterminados</t>
  </si>
  <si>
    <t>Costos reales por procesos, ordenes de trabajo
o por la producción del mes.</t>
  </si>
  <si>
    <t>Cual es el sistema de costos.</t>
  </si>
  <si>
    <t>GASTOS ADMINISTRATIVO</t>
  </si>
  <si>
    <t>Se exponen, clasifican o describen debidamente en los estados financieros sobre base uniformes con los del período de auditoría anterior. Han sido registrado en el período contable de acuerdo a PCGA aplicados uniformemente.</t>
  </si>
  <si>
    <t>1.      Obtener un detalle de las cuentas que conforman los gastos de administración</t>
  </si>
  <si>
    <t>Concluir el área de acuerdo a los objetivos.</t>
  </si>
  <si>
    <t>GASTOS DE VENTA</t>
  </si>
  <si>
    <t>GASTOS FINANCIEROS</t>
  </si>
  <si>
    <t>708-</t>
  </si>
  <si>
    <t>Segunda visita:</t>
  </si>
  <si>
    <t>GASTOS GENERALES</t>
  </si>
  <si>
    <t>GASTOS DE OPERACIÓN Y OTROS GASTOS E INGRESOS</t>
  </si>
  <si>
    <t>¿Las pólizas de cheques y diario tienen explicaciones claras y se adjuntan los comprobantes que les dieron origen?</t>
  </si>
  <si>
    <t>¿Están las pólizas de diario aprobadas por un funcionario responsable?</t>
  </si>
  <si>
    <t>¿Se verifica que la documentación y comprobantes hayan  sido aprobados por un funcionario responsable?</t>
  </si>
  <si>
    <t>Se revisa la documentación y comprobantes en cuanto a:</t>
  </si>
  <si>
    <t>¿Se verifica que todos los cargos a la cuenta de gastos financieros sean de origen eminentemente financiero, revisando su procedencia, documentación soporte y cálculos aritméticos?</t>
  </si>
  <si>
    <t>¿Se utiliza la cuenta de pérdida en cambios para registrar precisamente las pérdidas derivadas de diferencias cambiarias?</t>
  </si>
  <si>
    <t>A efectos de cierre mensual o del ejercicio ¿Se actualizan los pasivos en moneda extranjera para reconocer la pérdida o utilidad cambiaria?</t>
  </si>
  <si>
    <t>¿Se registran en la cuenta de otros gastos únicamente gastos de operación ajenos al giro de actividades en la entidad?</t>
  </si>
  <si>
    <t>¿Los importes que se generan por gastos agenos a las activdades de la entidad se registran en la cuenta  otros gastos?</t>
  </si>
  <si>
    <t>GASTOS ADMINISTRATIVOS</t>
  </si>
  <si>
    <t>ESTIMACIONES CONTABLES</t>
  </si>
  <si>
    <t>a.- Son razonables las estimaciones contables, en los estados financieros, que hayan sido registradas o reveladas y</t>
  </si>
  <si>
    <t>b.- Son adecuadas las revelaciones relacionadas en los estados financieros, en el contexto del arco de referencia de informacion financiera aplicbles (NIIF).</t>
  </si>
  <si>
    <t xml:space="preserve">1.    Solicite el reporte correspondiente  de las estimaciones  contables y el deterior de valor si hubiera y seleccione  las estimaciones más representativos,  verificando su razonabilidad  con el periodo de vida o con los requerimientos  que deben cumplir ciertas estimaciones,  etc.
</t>
  </si>
  <si>
    <t>Estimaciones tales como:</t>
  </si>
  <si>
    <t>* Estimaciones para cuentas de cobranza dudosa.</t>
  </si>
  <si>
    <t>* Estimación para desvalorización de existentes.</t>
  </si>
  <si>
    <t>* Depreciación de activos de propiedad, planta y equipo.</t>
  </si>
  <si>
    <t>* Amortizacion de activos intangibles de vida útil finita ,etc.</t>
  </si>
  <si>
    <t>2.   Obtenga los reportes analíticos correspondientes de las estimaciones para: cuentas  de cobranza  dudosa, desvalorización de existencias, amortización de intangibles y depreciación de activos  de propiedad planta y equipo del activo fijo, que muestre los saldos iniciales, incrementas,  transferencias,  altas y bajas, así como  los  movimientos  del ejercicio, cotejando los totales con los libros y los anexos a los estados financieros.</t>
  </si>
  <si>
    <t>3.   Evalúe el diseño, la implementación y efectividad operativa de los controles para las estimaciones contables.</t>
  </si>
  <si>
    <t xml:space="preserve">4.    Evalúe los riesgos de control para las estimaciones  contables e identifique la ausencia de controles clave y aplique el cuestionario de control interno.
</t>
  </si>
  <si>
    <t>5.  Compruebe  la existencia  de riesgos en las aseveraciones  contables (aseveraciones  equívocas  materiales  para  las  estimaciones cantables.</t>
  </si>
  <si>
    <t>6.  Determine  los niveles  de materialidad, error tolerable  y errores mínimas para las estimaciones contables.</t>
  </si>
  <si>
    <t>7.    Prepare una cédula matriz que contenga el detalle analítico y el resumen del flujo de operaciones de las estimaciones contables mostrando los saldos de inicio, aumentos,  retiros y saldos finales.</t>
  </si>
  <si>
    <t xml:space="preserve">8.   Prepare cédulas sumarias y analíticas para las subcuentas  significativas o de riesgo crítico, así como los papeles de trabajo que contenga el resumen  de las estimaciones contables  mostrando  los saldos de inicio, aumentos, retiros y saldos finales.
</t>
  </si>
  <si>
    <t>9.    Desarrolle  los  procedimientos y pruebas  de auditoría  de acuerdo  a la  evaluación  previa  de la  efectividad  de los  controles  y evaluación de los riesgos inherentes, riego combinado  y riego de auditoría  (procedimientos y pruebas de: revisión analítica, analítico sustantivas, de cumplimiento, pruebas  sustantivas,  pruebas  de saldos  o de detalle, etc.)  Para las estimaciones  contables.</t>
  </si>
  <si>
    <t xml:space="preserve">10.  Examine la documentación  y los sistemas de muestras seleccionadas que sustentan las operaciones  y el movimiento de las estimaciones contables  y las autorizaciones  que ampare  las estimaciones  realizadas.
</t>
  </si>
  <si>
    <t>11. Compruebe  la aplicación  de las políticas para las estimaciones contables establecidos  en las: NIC-8 Políticas contables, cambios  en las estimaciones  y errores, NIC-2 Inventarios, NIIF 16 Propiedad planta y equipo, NIC- 32 y 39 Cuentas por cobrar y pagar, NIC- 38 Intangibles, especialmente a los que se refieren a los criterios de: Reconocimiento, valuación  inicial y posterior, revelación y presentación de las estimaciones contables y otros criterios de aplicación específica tales como: deterioro de valor, métodos  de depreciación,  amortización, métodos para la estimación y castigo de las cuentas por cobrar, etc.</t>
  </si>
  <si>
    <t>12. Diseñe procedimientos de comprobación,  que permitan verificar si las estimaciones contables, son  consistentes  con los cálculo  efectuados, y si las bases  para efectuar  las estimaciones  se realizan  período a período.</t>
  </si>
  <si>
    <t>13. Analice mediante muestras seleccionadas  las estimaciones contables realizadas en el periodo, y compruebe que se haya realizado de acuerdo con las políticas contables establecidas.</t>
  </si>
  <si>
    <t xml:space="preserve">14. Compruebe  si las estimaciones  de los activo retirados por la entidad también han sido dados de baja, y adecuadamente registrados.
</t>
  </si>
  <si>
    <t>15.  Revise las autorizaciones y la consistencia  para modificar los métodos de estimación,  cambios  en el periodo de vida y otros aspectos  que puedan modificar la composición  de los activos y su estimación correspondiente y verificar su consistencia  con los criterios establecidos  en la NIIF 3 políticas contables, cambios en las estimaciones contables y errores o alguna otra aprobación  escrita.</t>
  </si>
  <si>
    <t>16.  Verifique los activos fijos dados de baja o activos retirados, revisando el tratamiento  contable de las estimaciones,  y compruebe  su baja o retiro de los libros de contabilidad,  la documentación que ampare  la baja, actas y resoluciones, así como los informes respectivos, etc.</t>
  </si>
  <si>
    <t>17. Compruebe  si existen  activos  sin uso, en situación  de abandono  en mal estado u obsoletos, y verifique el estado de las depreciaciones  y amortizaciones  correspondientes.</t>
  </si>
  <si>
    <t>1.- Subestimación de depreciación  acumulada  por la inadecuada depreciación.</t>
  </si>
  <si>
    <t>2.- Sobrestimación de los activos de propiedad planta y equipo por la inadecuada depreciación.</t>
  </si>
  <si>
    <t>3.- Riesgos por no efectuar la estimación  en cuentas  de cobranza  dudosa por deudas  que permanecen  en estado de morosidad  por más de seis meses a más.</t>
  </si>
  <si>
    <t>4.- Sobrestimación o subestimación de las partidas  de cuentas  por cobrar tributarias y no tributarias por la inadecuada estimación  de cuentas  de cobranza dudosa.</t>
  </si>
  <si>
    <t>5.- Activos intangibles sin considerar  la amortización  correspondientes  pese ser intangibles de vida finita.</t>
  </si>
  <si>
    <t>6.- Activos de propiedad planta y equipo sin considerar el deterior de valor.</t>
  </si>
  <si>
    <t>7.- Inexistencia de revaluación  de activos  de propiedad  planta  y equipo  o corrección  de la depreciación  acumulada  bajo la NIIF 3 de activos con depreciación  al 100% aún con vida útil.</t>
  </si>
  <si>
    <t>8.- Inexistencia de estimaciones por desvalorización de existencias y no ac- tualizar el valor de los inventarios al valor neto realizable.</t>
  </si>
  <si>
    <t xml:space="preserve">9.- Riesgos  por el método  de estimación  empleado,  no sea  el adecuado ¿Son razonables las estimaciones contables?,  ¿Es consistente el método empleado?
</t>
  </si>
  <si>
    <t>10.- Inexistencia  de controles  relevantes  para  verificar las  estimaciones  o existencia de controles débiles que no previenen errores en las estimaciones.</t>
  </si>
  <si>
    <t>11.- Riesgos por cambios frecuentes en la metodología empleada  para las estimaciones (métodos no confiables).</t>
  </si>
  <si>
    <t>12.- Riesgos por los juicios y decisiones  erradas, tomadas  por la administra- ción al realizar las estimaciones contables (posible sesgo de la administración para inducir o manipular las estimaciones.</t>
  </si>
  <si>
    <t>Las cuentas de cheques se concilian mensualmente y se investigan y registran oportunamente los ajustes que de ellas se derivan con oportunidad.</t>
  </si>
  <si>
    <t>ACTIVOS Y PASIVOS CONTINGENTES</t>
  </si>
  <si>
    <t>1. La empresa reconocerá un contingente (suponiendo que se cumplan las condiciones para su reconocimiento) siempre que laprobabilidad de existencia de la obligación presente, en la fecha del balance, sea mayor que la probabilidad de no existencia.</t>
  </si>
  <si>
    <t>2.  En algunos casos raros no queda claro si existe o no una obligación en el momento presente. En tales circunstancias, se considera que un suceso ocurrido en el pasado ha dado origen a una obligación presente si, teniendo en cuenta toda la evidencia disponible, existe una probabilidad mayor de que se haya incurrido en la obligación, en la fecha del balance, que de lo contrario.</t>
  </si>
  <si>
    <t>1.      Verifique los saldos iniciales con los papeles del año anterior.</t>
  </si>
  <si>
    <t>2. Envie una carta de confirmacion al abogado de la empresa solicitando el detalle de algun juicio en contra y/o  a favor de la misma.</t>
  </si>
  <si>
    <t>4.      De no recibir  alguna confirmación, realice un análisis, con el objeto de determinar si existen cuentas contingentes.</t>
  </si>
  <si>
    <t>Información a revelar</t>
  </si>
  <si>
    <t>6.- No es preciso suministrar información comparativa.</t>
  </si>
  <si>
    <t>7.-   La empresa debe revelar, por cada tipo de provisión, información sobre los siguientes extremos:</t>
  </si>
  <si>
    <t>9.-    el importe de cualquier eventual reembolso, informando además de la cuantía de los activos que hayan sido reconocidos para recoger los eventuales reembolsos esperados.</t>
  </si>
  <si>
    <t>10.-   A menos que la posibilidad de una eventual salida de recursos para liquidarla sea remota, la empresa debe dar, para cada tipo de pasivo contingente en la fecha del balance, una breve descripción de la naturaleza del mismo y, cuando fuese posible:</t>
  </si>
  <si>
    <t>11.-     una indicación de las incertidumbres relacionadas con el importe o el calendario de las salidas de recursos correspondientes; y</t>
  </si>
  <si>
    <t>12.-             la posibilidad de obtener eventuales reembolsos.</t>
  </si>
  <si>
    <t xml:space="preserve">CONTINGENTE </t>
  </si>
  <si>
    <t>BALANCE POST EVENTOS, Compromisos y contingencias</t>
  </si>
  <si>
    <t>¿Puede confirmar que ha examinado el balance post eventos y contingencias hasta la fecha de la firma del presente cuestionario?</t>
  </si>
  <si>
    <t>¿Su comentario incluir la consideración de:</t>
  </si>
  <si>
    <t>(a)  las actas de las reuniones de la junta directiva o la gerencia hasta la finalización de los estados financieros?</t>
  </si>
  <si>
    <t>(b) el  material de los pagos y cobros posteriores al período final?</t>
  </si>
  <si>
    <t>(c)  las cuentas de gestión, proyecciones y pronósticos de flujo de efectivo?</t>
  </si>
  <si>
    <t>(d)  los cambios en las circunstancias económicas o regulaciones gubernamentales que afectan al cliente?</t>
  </si>
  <si>
    <t>(e)  los resultados de las investigaciones con los abogados de la empresa sobre el resultado de las acciones legales pendientes y la posible cuantía de la responsabilidad que pueda surgir?</t>
  </si>
  <si>
    <t>(f)  otros imprevistos (por ejemplo, los pedidos de inventario en exceso de las necesidades normales o superiores a los precios normales de venta, acuerdos que pueden resultar en una pérdida, los contratos a futuro de divisas, las garantías dadas a terceros)?</t>
  </si>
  <si>
    <t>(g)  si los beneficios ofrecidos en virtud del plan de pensiones de la compañía son financiadas adecuadamente?</t>
  </si>
  <si>
    <t>Si el sistema no está adecuadamente financiado por favor dar detalles y explicar qué medidas se propone rectificar la situación.  Si el régimen parece ser más financiada, sírvanse explicar cómo se propone abordar, ya sea por aporte mayores beneficios, vacaciones o la devolución del excedente.</t>
  </si>
  <si>
    <t>Hay algún post balance sucesos que puedan tener una influencia importante sobre los estados financieros?</t>
  </si>
  <si>
    <t>¿Cree usted que no hay litigios pendientes o demandas, los pasivos contingentes o cuotas pendientes y los desembolsos relativos a la empresa?</t>
  </si>
  <si>
    <t>¿Está satisfecho de que los dividendos reconocidos como pasivo en la fecha del balance son los dividendos que se proponen y declarados antes de la fecha del balance?</t>
  </si>
  <si>
    <t>Todos han identificado post balance eventos y contingencias se contabilizan de acuerdo con FRS 10 (NIC 10)?</t>
  </si>
  <si>
    <t>¿Es usted consciente de cualquier persona interesada (por ejemplo, transacciones de compra o venta de activos, préstamos, garantías, etc.) con los directores de la empresa o de otras sociedades del grupo al que debe prestarse atención?</t>
  </si>
  <si>
    <t>Dar detalles de los emolumentos pagados o pagaderos por la empresa a los directores del holding para el ejercicio.</t>
  </si>
  <si>
    <t>Si hay cualquier asunto no mencionado en este cuestionario o en las cuentas que puedan resultar de interés para el grupo de cuentas, dar indicaciones.</t>
  </si>
  <si>
    <t>Si ha habido apariciones desde la fecha del balance que pudiera afectar materialmente a la posición que se muestra en las cuentas, dar indicaciones.</t>
  </si>
  <si>
    <t>¿Tiene algún comentario que hacer sobre la información contenida en el informe de la junta directiva?</t>
  </si>
  <si>
    <t>PRECIOS DE TRANSFERENCIA</t>
  </si>
  <si>
    <t>Se consideran Precios de Trasferencias:</t>
  </si>
  <si>
    <t>Verificar con los mayores axuliares si la compañia mantuvo operaciones  con un monto superior a 15´000.000,00 de los Estados Unidos de America con compañias relacionadas, execto las operaciones que se mencionan en el art. 3 del Informe Intergral de Precios de Transferecnia.</t>
  </si>
  <si>
    <t>Revisar las Actas de junta general de aprobacion del especialista para realizar el Informe Integral de Precio de Transferencia.</t>
  </si>
  <si>
    <t>Precios de Transferencia.- Se establece el régimen de precios de transferencia orientado a regular con fines tributarios las ansacciones que se realizan entre partes relacionadas, en los términos definidos por esta Ley, de manera que las contraprestaciones entre ellas sean similares a las que se realizan entre partes independientes.</t>
  </si>
  <si>
    <t>E.P.</t>
  </si>
  <si>
    <t>R.V.</t>
  </si>
  <si>
    <t>Nº</t>
  </si>
  <si>
    <t xml:space="preserve">SOPORTE </t>
  </si>
  <si>
    <t xml:space="preserve">OBSERVACION </t>
  </si>
  <si>
    <t>RECOMENDACIONES</t>
  </si>
  <si>
    <t xml:space="preserve">RESPONSABLE </t>
  </si>
  <si>
    <t>FECHA INICIO FECHA FINAL</t>
  </si>
  <si>
    <t xml:space="preserve">PAPEL DE TRABAJO </t>
  </si>
  <si>
    <t>CONDICION/EVENTO</t>
  </si>
  <si>
    <t xml:space="preserve">CRITERIO </t>
  </si>
  <si>
    <t>CAUSA</t>
  </si>
  <si>
    <t>EFECTO</t>
  </si>
  <si>
    <t>NIA: 520</t>
  </si>
  <si>
    <t xml:space="preserve">COCILIACIONES BANCARIAS </t>
  </si>
  <si>
    <t>El libro bancos referente a conciliaciones bancarias debe estar llevado en el sistema de la compañía y revisado por el responsable del area.</t>
  </si>
  <si>
    <t>No realizan conciliaciones bancarias debido a que el sistema que manejan no permite ejecutarlas.</t>
  </si>
  <si>
    <t>Ocaciona que exita sesgamiento en la información solicitada y que los procesos del sistema contable no crucen con las transacciones realizadas diariamente por la empresa .</t>
  </si>
  <si>
    <t xml:space="preserve">Se recomienda realizar las conciliaciones, Con el propósito de mantener un adecuado control de la cuenta de bancos y obtener saldos debidamente analizados y depurados, recomendamos realizar las conciliaciones bancarias mensuales, para evitar errores y transacciones no conocidas, las cuales deben estar revisadas, verificadas y aprobadas por una persona distinta de quien las realiza.  </t>
  </si>
  <si>
    <t>30/06/2016  30-06-2016</t>
  </si>
  <si>
    <t xml:space="preserve">CUENTAS POR COBRAR </t>
  </si>
  <si>
    <t>30/06/2016  31-06-2016</t>
  </si>
  <si>
    <t>PROPIEDAD PLANTA Y EQUIPO</t>
  </si>
  <si>
    <t>01-07- 2016 02-07-2016</t>
  </si>
  <si>
    <t>NIA: 530</t>
  </si>
  <si>
    <t xml:space="preserve">CUENTAS POR PAGAR </t>
  </si>
  <si>
    <t>ACUMULACION Y PROVISIONES</t>
  </si>
  <si>
    <t>29/06/2016  30-06-2016</t>
  </si>
  <si>
    <t>M</t>
  </si>
  <si>
    <t>NIA: 500</t>
  </si>
  <si>
    <t xml:space="preserve">GASTOS Y RETENCIONES POR PAGAR </t>
  </si>
  <si>
    <t>PASIVOS A LARGO PLAZO</t>
  </si>
  <si>
    <t>28/06/2016  29-06-2016</t>
  </si>
  <si>
    <t>VENTAS NETAS</t>
  </si>
  <si>
    <t xml:space="preserve">GASTOS FINANCIEROS </t>
  </si>
  <si>
    <t>EQUIPO DE AUDITORIA</t>
  </si>
  <si>
    <t xml:space="preserve">Nombre </t>
  </si>
  <si>
    <t>SIGLAS</t>
  </si>
  <si>
    <t>Auditor Jefe</t>
  </si>
  <si>
    <t>Eco. Roy Cisneros</t>
  </si>
  <si>
    <t xml:space="preserve">Auditor </t>
  </si>
  <si>
    <t>Auditor</t>
  </si>
  <si>
    <t>Rosa Valarezo</t>
  </si>
  <si>
    <t xml:space="preserve">Nota: </t>
  </si>
  <si>
    <t>Los Hallazgos deben tener Condición, Criterio, Causa y Efecto.</t>
  </si>
  <si>
    <t>Lo que es , lo que sucedió</t>
  </si>
  <si>
    <t>Lo que debe ser,</t>
  </si>
  <si>
    <t>Porque sucedió</t>
  </si>
  <si>
    <t>resultado</t>
  </si>
  <si>
    <t>PCI</t>
  </si>
  <si>
    <t>CONDICIÓN</t>
  </si>
  <si>
    <t>CRITERIO</t>
  </si>
  <si>
    <t xml:space="preserve"># BANCOS </t>
  </si>
  <si>
    <t>Las  Conciliaciones no cuentan con firmas de los responsables, los estados de cuenta estan incompletos, entre ellos faltaron febrero y abril, 2016</t>
  </si>
  <si>
    <t xml:space="preserve"> Esto se debe a que existe descordinación entre los responsables.</t>
  </si>
  <si>
    <t xml:space="preserve">Ocaciona que exita sesgamiento en la información solicitada, </t>
  </si>
  <si>
    <t xml:space="preserve">Se recomienta a la persona responsable tener control en sus procesos Administrativos. </t>
  </si>
  <si>
    <t>Conciliaciones Bancarias y Estados de Cuenta</t>
  </si>
  <si>
    <t>HOJA DE HALLAZGOS</t>
  </si>
  <si>
    <t xml:space="preserve">TABLA DE MEDICION DE RIESGOS </t>
  </si>
  <si>
    <t>CONCLUSION DE LOS RIESGOS IDENTIFICADOS</t>
  </si>
  <si>
    <t>RIESGO</t>
  </si>
  <si>
    <t>PROCEDIMIENTOS EJECUTADOS</t>
  </si>
  <si>
    <t>INHERENTE</t>
  </si>
  <si>
    <t xml:space="preserve">DE CONTROL </t>
  </si>
  <si>
    <t>COMBINADO</t>
  </si>
  <si>
    <t>(4) Bajo</t>
  </si>
  <si>
    <t>(1) Bajo</t>
  </si>
  <si>
    <t>Pruebas de cumplimiento</t>
  </si>
  <si>
    <t>(5) Moderado</t>
  </si>
  <si>
    <t>(2) Moderado</t>
  </si>
  <si>
    <t>(4) Moderado</t>
  </si>
  <si>
    <t>Pruebas sustantivas limitadas</t>
  </si>
  <si>
    <t>(6) Alto</t>
  </si>
  <si>
    <t>(3) Alto</t>
  </si>
  <si>
    <t>(9) Alto</t>
  </si>
  <si>
    <t>Full pruebas sustantivas</t>
  </si>
  <si>
    <t>(3) Moderado</t>
  </si>
  <si>
    <t>pruebas de cumplimiento</t>
  </si>
  <si>
    <t>(2) Bajo</t>
  </si>
  <si>
    <t>full pruebas de cumplimiento</t>
  </si>
  <si>
    <r>
      <rPr>
        <b/>
        <sz val="11"/>
        <color rgb="FF000000"/>
        <rFont val="Times New Roman"/>
        <family val="1"/>
      </rPr>
      <t>Nota:</t>
    </r>
    <r>
      <rPr>
        <sz val="11"/>
        <color theme="1"/>
        <rFont val="Times New Roman"/>
        <family val="1"/>
      </rPr>
      <t xml:space="preserve"> Para determinar el riesgo combinado se multiplica cada uno de los factores considerados en los riesgos inherentes o de control y el producto viene a ser el riesgo combinado</t>
    </r>
  </si>
  <si>
    <t>Ejemplo: Riesgo Inherente alto (3) x Riesgo de control moderado (2) = Riesgo combinado (6) moderado</t>
  </si>
  <si>
    <t>PRUEBAS APLICAR</t>
  </si>
  <si>
    <t>NIVEL DEL RIESGO</t>
  </si>
  <si>
    <t>TIPO DE PROCEDIMIENTO</t>
  </si>
  <si>
    <t>PROCEDIMIENTO A DESARROLLAR</t>
  </si>
  <si>
    <t>Pruebas de revisión analítica</t>
  </si>
  <si>
    <t xml:space="preserve">Análisis de variaciones horizontales </t>
  </si>
  <si>
    <t>Análisis de la composición vertical</t>
  </si>
  <si>
    <t xml:space="preserve">Ratios financieros </t>
  </si>
  <si>
    <t xml:space="preserve">Comparación de la información financiera con la información presupuestal </t>
  </si>
  <si>
    <t>??</t>
  </si>
  <si>
    <t xml:space="preserve">Determinación de relaciones entre cuentas del estado de situación financiera con las partidas del estado de gestión </t>
  </si>
  <si>
    <t xml:space="preserve">Pruebas de cumplimiento o pruebas de controles </t>
  </si>
  <si>
    <t xml:space="preserve">Compruebe la existencia de controles: preventivos, concurrentes y posterior </t>
  </si>
  <si>
    <t xml:space="preserve">Efectúe pruebas de cumplimiento: autorizaciones, requerimientos de necesidades, justificación del gasto o inversión, revisiones de la documentación que sustentan las operaciones </t>
  </si>
  <si>
    <t>Compruebe los controles implementados para el resguardo, integridad, asignación, uso o destino y seguridad de los activos</t>
  </si>
  <si>
    <t>Revisar los requisitos que deben cumplir los documentos fuente (C/P, OC, O/S, PCS, Facturas, Boletas de venta y otros documentos que se utilizan en las actividades operativas de la entidad, etc..</t>
  </si>
  <si>
    <t>Efectuar pruebas de reconstrucción para los controles claves detectado</t>
  </si>
  <si>
    <t>????</t>
  </si>
  <si>
    <t>Procedimientos analíticos sustantivos</t>
  </si>
  <si>
    <t xml:space="preserve">a) Prueba de depreciación de activos de propiedad planta y equipo y amortización de intangibles </t>
  </si>
  <si>
    <t xml:space="preserve">b) Pruebas para la razonabilidad de las estimaciones de cobranza dudosa </t>
  </si>
  <si>
    <t xml:space="preserve">c) Pruebas de deterioro de valor de activos de propiedad planta y equipo </t>
  </si>
  <si>
    <t xml:space="preserve">d) Prueba de ingresos tributarios y no tributarios relacionados con el cobro y el saldo en cuentas por cobrar </t>
  </si>
  <si>
    <t xml:space="preserve">Pruebas sustantivas limitadas </t>
  </si>
  <si>
    <t>Pruebas de conciliación</t>
  </si>
  <si>
    <t xml:space="preserve">- Efectué conciliaciones o reconciliaciones </t>
  </si>
  <si>
    <t xml:space="preserve">- Realice recálculos </t>
  </si>
  <si>
    <t xml:space="preserve">- Realice arqueos </t>
  </si>
  <si>
    <t xml:space="preserve">- Elabore análisis de antigüedad de los saldos </t>
  </si>
  <si>
    <t xml:space="preserve">- Cruce los resultados con registros, reportes y otra información obtenida </t>
  </si>
  <si>
    <t xml:space="preserve">Inventarios </t>
  </si>
  <si>
    <t xml:space="preserve">- Efectúe inventarios físicos de muestras seleccionadas </t>
  </si>
  <si>
    <t>- Analice el estado operativo de los activos</t>
  </si>
  <si>
    <t xml:space="preserve">- Analice el deterioro, obsolescencia, daños y otros aspectos que disminuyan el valor de los activos </t>
  </si>
  <si>
    <t>Efectúe confirmaciones externas</t>
  </si>
  <si>
    <t xml:space="preserve">Riesgo Alto </t>
  </si>
  <si>
    <t xml:space="preserve">Pruebas sustantivas </t>
  </si>
  <si>
    <t>Arqueos sorpresivos</t>
  </si>
  <si>
    <t>Confirmaciones: bancarias, de contribuyentes, de proveedores, de abogados, etc.</t>
  </si>
  <si>
    <t xml:space="preserve">Conciliaciones de saldo </t>
  </si>
  <si>
    <t xml:space="preserve">Estudio y análisis de movimientos </t>
  </si>
  <si>
    <t xml:space="preserve">Verificar la autenticidad de los documentos que sustentan los ingresos y desembolsos de caja </t>
  </si>
  <si>
    <t xml:space="preserve">Verificar el registro de operaciones significativas tanto de ingresos como de salidas en forma selectiva </t>
  </si>
  <si>
    <t>Verificar lel correcto registro de ingresos tributarios y no tributarios, el registro de cobranzas efectuadas y conciliar con el área de ingresos o rentas</t>
  </si>
  <si>
    <t>Verificar el pago de valorizaciones y contraste con el avance físico de obra</t>
  </si>
  <si>
    <t xml:space="preserve">Verifique el contrato de obra guarde concordancia con las bases del proceso de selección, con los requerimientos técnicos del expediente técnico, verificando el cumplimiento de los términos contractuales </t>
  </si>
  <si>
    <t xml:space="preserve">Pruebas de saldo o de detalle </t>
  </si>
  <si>
    <t>Efectuar pruebas de consistencia entre los saldos de los estados financieros , libros y registros electrónicos, estados de cuenta, reportes emitidos por el sistema, cuadros, anexos y notas.</t>
  </si>
  <si>
    <t>Verificar la exactitud matemática de los registros.</t>
  </si>
  <si>
    <t>Verificar el tipo de cambio utilizado para los saldos en moneda extranjera</t>
  </si>
  <si>
    <t xml:space="preserve">antigüedad de los saldos </t>
  </si>
  <si>
    <t xml:space="preserve">Confirmaciones externas con terceros </t>
  </si>
  <si>
    <t xml:space="preserve">Pruebas de corte </t>
  </si>
  <si>
    <t xml:space="preserve">Inspección física de activos </t>
  </si>
  <si>
    <t xml:space="preserve">Revisión de conciliaciones realizadas por la entidad </t>
  </si>
  <si>
    <t xml:space="preserve">Revisión de documentación que sustentan las operaciones </t>
  </si>
  <si>
    <t xml:space="preserve">Pruebas asistidas por computadora </t>
  </si>
  <si>
    <t xml:space="preserve">Pagos posteriores </t>
  </si>
  <si>
    <t>Revisión de partidas especificas</t>
  </si>
  <si>
    <t xml:space="preserve">Partidas sospechosas </t>
  </si>
  <si>
    <t xml:space="preserve">Investigar saldos inactivos </t>
  </si>
  <si>
    <t>CÁLCULO DE LA MATERIALIDAD PLANEADA</t>
  </si>
  <si>
    <t>AAA</t>
  </si>
  <si>
    <t>Objetivo:</t>
  </si>
  <si>
    <t>Tener una seguridad alta, aunque no absoluta de que los estados financieros no contengan errores o irregularidades  importantes.</t>
  </si>
  <si>
    <t>Naturaleza</t>
  </si>
  <si>
    <t>La materialidad se refiere a la magnitud  o a la naturaleza de un error, que  a la luz de las circunstancias prevalecientes, podría cambiar o influenciar en el juicio de un usuario razonable de los estados financieros.</t>
  </si>
  <si>
    <t>La materialidad es una función no sólo de la magnitud de un error, sino también de la naturaleza del error. Dependiendo de las circunstancias los errores de las cantidades relativamente pequeñas pueden tener un impacto material o importante en los estados financieros.</t>
  </si>
  <si>
    <t>Nuestra apreciación de lo que es material es crucial para todo el proceso de auditoria, desde el principio hasta el final.</t>
  </si>
  <si>
    <t>Materialidad Sobre los Activos</t>
  </si>
  <si>
    <t>Materialidad Sobre los Ingresos</t>
  </si>
  <si>
    <t>Total Activos</t>
  </si>
  <si>
    <t>%</t>
  </si>
  <si>
    <t>Materialidad Sobre los pasivos</t>
  </si>
  <si>
    <t>Materialidad Sobre los Gastos</t>
  </si>
  <si>
    <t>Total Pasivos</t>
  </si>
  <si>
    <t>Materialidad Sobre Capital de Trabajo</t>
  </si>
  <si>
    <t>Activo Corriente</t>
  </si>
  <si>
    <t>(-) Pasivo Corriente</t>
  </si>
  <si>
    <t>Cap. Trab</t>
  </si>
  <si>
    <t>Materialidad Planeada</t>
  </si>
  <si>
    <t>Resultados antes de impuestos</t>
  </si>
  <si>
    <t>Sobre el Activo</t>
  </si>
  <si>
    <t>Activo</t>
  </si>
  <si>
    <t>Abreviatura</t>
  </si>
  <si>
    <t>MP:</t>
  </si>
  <si>
    <t>Materialidad de Planeación</t>
  </si>
  <si>
    <t>Emi:</t>
  </si>
  <si>
    <t>Error Mínimo</t>
  </si>
  <si>
    <t>ET:</t>
  </si>
  <si>
    <t>Error Tolerable o Importancia Relativa del Desempeño</t>
  </si>
  <si>
    <t>RDA:</t>
  </si>
  <si>
    <t>Resumen de Diferencias de Auditoría</t>
  </si>
  <si>
    <t>BENCHMARKING O BASE DE REFERENCIA</t>
  </si>
  <si>
    <t>PORCENTAJE PARA DETERMINAR EL NIVEL DE MATERIALIDAD</t>
  </si>
  <si>
    <t>FIRMA 1</t>
  </si>
  <si>
    <t>FIRMA 2</t>
  </si>
  <si>
    <t>FIRMA 3</t>
  </si>
  <si>
    <t>FIRMA 4</t>
  </si>
  <si>
    <t>FIRMA 5</t>
  </si>
  <si>
    <t>FIRMA 6</t>
  </si>
  <si>
    <t xml:space="preserve">Resultados antes de impuestos Listados en bolsa </t>
  </si>
  <si>
    <t xml:space="preserve">5% a 10% </t>
  </si>
  <si>
    <t xml:space="preserve">3% a 10% </t>
  </si>
  <si>
    <t>5% a 8%</t>
  </si>
  <si>
    <t>5% a 10%</t>
  </si>
  <si>
    <t xml:space="preserve">Resultados antes de impuestos No listados en bolsa </t>
  </si>
  <si>
    <t>Hasta 10%</t>
  </si>
  <si>
    <t>Utilidad bruta Listados en bolsa</t>
  </si>
  <si>
    <t>Hasta2.5%</t>
  </si>
  <si>
    <t xml:space="preserve">1 a2% </t>
  </si>
  <si>
    <t>Juicio del Auditor</t>
  </si>
  <si>
    <t xml:space="preserve">Utilidad bruta No listados en bolsa </t>
  </si>
  <si>
    <t xml:space="preserve">Hasta3.5% </t>
  </si>
  <si>
    <t>1%a4%</t>
  </si>
  <si>
    <t xml:space="preserve">Activos netos Listados en bolsa </t>
  </si>
  <si>
    <t>0.5%a 1%</t>
  </si>
  <si>
    <t xml:space="preserve">2%a5% </t>
  </si>
  <si>
    <t>3% a 10%</t>
  </si>
  <si>
    <t xml:space="preserve">1%a2% </t>
  </si>
  <si>
    <t>Hasta3%</t>
  </si>
  <si>
    <t xml:space="preserve">Activos netos No Listados en bolsa </t>
  </si>
  <si>
    <t>1.75a2%</t>
  </si>
  <si>
    <t>0.5% a 1%</t>
  </si>
  <si>
    <t>2% a 5%</t>
  </si>
  <si>
    <t>3% to 10%</t>
  </si>
  <si>
    <t>1% a 5%</t>
  </si>
  <si>
    <t>Ingresos Listados en bolsa</t>
  </si>
  <si>
    <t xml:space="preserve">Hasta 1% </t>
  </si>
  <si>
    <t xml:space="preserve">0.5%a2% </t>
  </si>
  <si>
    <t>0.5%a 2%</t>
  </si>
  <si>
    <t>0.5%a3%</t>
  </si>
  <si>
    <t xml:space="preserve">0.8%a5% En escala móvil </t>
  </si>
  <si>
    <t xml:space="preserve">Ingresos No istados en bolsa </t>
  </si>
  <si>
    <t>Hasta2%</t>
  </si>
  <si>
    <t>0.5%a2%</t>
  </si>
  <si>
    <t>Total activos Listados en bolsa</t>
  </si>
  <si>
    <t xml:space="preserve">Hasta 0.5% </t>
  </si>
  <si>
    <t>0.5% a2%</t>
  </si>
  <si>
    <t>1%a2%</t>
  </si>
  <si>
    <t xml:space="preserve">Total activos No listados en bolsa </t>
  </si>
  <si>
    <t xml:space="preserve">Hasta2% </t>
  </si>
  <si>
    <t xml:space="preserve">Paso 3 Determinar la materialidad, el error tolerancia y el error mínimo, tomando en consideración las distintas bases de referencias. </t>
  </si>
  <si>
    <t>BASE DE REFERENCIA (NO COTIZADOS EN BOLSA)</t>
  </si>
  <si>
    <t>IMPORTE</t>
  </si>
  <si>
    <t>ERROR MATERIAL LA MP ES IGUAL AL% DE LA BASE DE REFERENCIA</t>
  </si>
  <si>
    <t xml:space="preserve">EL ERROR.TOLERABLE (ET) PUEDE SER: </t>
  </si>
  <si>
    <t xml:space="preserve">ERROR MÍNIMO (EMI)
</t>
  </si>
  <si>
    <t>AL 50% DE LA MP</t>
  </si>
  <si>
    <t>Ó AL 75% DE LA MP</t>
  </si>
  <si>
    <t>AL 50% EMI ES GUAL AL 5% DEL  ET</t>
  </si>
  <si>
    <t>AL 75% EMI ES GUAL AL 3% DEL  ET</t>
  </si>
  <si>
    <t>Resultados antes de Impuestos</t>
  </si>
  <si>
    <t xml:space="preserve">Total activos </t>
  </si>
  <si>
    <t xml:space="preserve">Total ingresos </t>
  </si>
  <si>
    <t>NOTAS</t>
  </si>
  <si>
    <t xml:space="preserve">(1) El ET puede determinarse al 50% de a MP o puede ser al 75% de la MP depende de a evaluación de los controles y riesgos inherentes, si os riesgos tanto inherentes y de control son altos, se escogerá para el ET, la tasa de50%. </t>
  </si>
  <si>
    <t>(2) Si los riesgos inherente y de control son bajos o moderados se deberá escoger para el ET, el 75% de a MP</t>
  </si>
  <si>
    <t xml:space="preserve">(3) Para determinar el error mínimo se calculará bajo cualquiera de las dos opciones.  Al 5% si el ET se estimo al 50% de la MP o al 3 % si el ET se estimo al 75 % de la MP </t>
  </si>
  <si>
    <t>INSTRUCCIONES</t>
  </si>
  <si>
    <t>Para determinar la materialidad de la planeación se debe seleccionar una de las siguientes bases:</t>
  </si>
  <si>
    <t>Incluir el importe de la base a utilizar</t>
  </si>
  <si>
    <t>Importe</t>
  </si>
  <si>
    <t>Marque con X</t>
  </si>
  <si>
    <t>Importe de la base en $$</t>
  </si>
  <si>
    <t>TOTAL INGRESOS</t>
  </si>
  <si>
    <t>TOTAL ACTIVOS</t>
  </si>
  <si>
    <t>c)</t>
  </si>
  <si>
    <t>TOTAL PATRIMONIO</t>
  </si>
  <si>
    <t>d)</t>
  </si>
  <si>
    <t>UTILIDAD ANTES DE IMPUESTOS</t>
  </si>
  <si>
    <t>Si seleccionó otra base distinta a las mencionadas, exponga razones y documente la decisión por la cual se utilizó la base diferente:</t>
  </si>
  <si>
    <t>Multiplicar el porcentaje de la base seleccionada</t>
  </si>
  <si>
    <t>$</t>
  </si>
  <si>
    <t>Materialidad de planeación o importancia relativa como un todo</t>
  </si>
  <si>
    <t>(MP)</t>
  </si>
  <si>
    <t>NOTA:</t>
  </si>
  <si>
    <t>El p.A7 de la NIA 320 recomienda que, el Auditor puede considerar apropiado el 1% de los ingresos totales para la entidad no orientada a utilidades (en este caso consideramos el 0.5% del total de activos porque es una empresa orientada a utilidades.</t>
  </si>
  <si>
    <t>ERROR TOREABLE O IMPORTANCIA RELATIVA DE DESEMPEÑO</t>
  </si>
  <si>
    <t>Determinar el Error Tolerable ET o importancia relativa del desempeño, multiplicando la materialidad de planeación (MP) por el 50% o el 75%. Dependiendo de los riesgos de control y riesgos en las aseveraciones. En este caso se tomó como base el 50%</t>
  </si>
  <si>
    <t>Para mejorar el ET se multiplica la MP por el 50%</t>
  </si>
  <si>
    <t>(MP) X50%</t>
  </si>
  <si>
    <t>ET</t>
  </si>
  <si>
    <t>El error tolerable es el límite máximo de aceptación de errores con el que el auditor pueda concluir que el resultado de las pruebas debe lograr su objetivo. Este error tolerable ha de ser mayor que la materialidad o importancia relativa fijada en la fase de planificación, y por tanto será una fracción de aquella.</t>
  </si>
  <si>
    <t>El P.11 de la NIA 320 señala que, el auditor deberá determinar la importancia relativa del desempeño (ET) para fines de evaluar los riesgos de error material y determinar la naturaleza, oportunidad y extensión de los procedimientos adicionales de auditoría.</t>
  </si>
  <si>
    <t>A su vez el P. A12 de la NIA 320 indica que, la materialidad de desempeño (ET) a nivel global o de los Estados Financieros o para una clase particular de transacciones, saldos de cuentas o revelaciones se fija para determinar el error material y para reducir a un nivel apropiadamente bajo la probabilidad de que el agregado de errores sin corregir y sin detectar en los estados financieros exceda la materialidad planeada para los estados financieros como un todo.</t>
  </si>
  <si>
    <t>Determinar el error mínimo multiplicando el error tolerable bajo dos opciones.</t>
  </si>
  <si>
    <t>Si el ET se ha establecido al 50% de la MP se multiplica por el 5%</t>
  </si>
  <si>
    <t>Si el ET se ha establecido al 75% de la MP se multiplica por el 3%</t>
  </si>
  <si>
    <t>Para determinar el error mínimo se multiplica el ET por el 5%</t>
  </si>
  <si>
    <t xml:space="preserve">de (ET)  = </t>
  </si>
  <si>
    <t>Error mínimo se incluye en el resumen de Diferencias de Auditoría (RDA)</t>
  </si>
  <si>
    <t>=</t>
  </si>
  <si>
    <t>El importe de $ ………………………………………., es el monto mínimo para acumular errores que serán revelados en la cédula de errores de auditoría.</t>
  </si>
  <si>
    <t>EL P.12 de la NIA 320  señala que, el  error mínimo (Emi) se fija para reducir el nivel apropiadamente bajo la probabilidad de que el agregado de errores exceda la materialidad para los estados financieros.</t>
  </si>
  <si>
    <t>Por otro lado el P.A2 NIA 450 señala que el auditor puede designar un monto por debajo del  ET, del cual los errores serían claramente triviales (RDA) (que no tiene importancia, trascendencia o interés): y no necesitarían acumularse porque el auditor espera que la acumulación de estos montos no tuviera un efecto significativo sobre los estados financieros.</t>
  </si>
  <si>
    <t>AA</t>
  </si>
  <si>
    <t xml:space="preserve">A </t>
  </si>
  <si>
    <r>
      <rPr>
        <b/>
        <sz val="12"/>
        <color indexed="8"/>
        <rFont val="Calibri Light"/>
        <family val="2"/>
        <scheme val="major"/>
      </rPr>
      <t xml:space="preserve">Notas: </t>
    </r>
    <r>
      <rPr>
        <sz val="12"/>
        <color indexed="8"/>
        <rFont val="Calibri Light"/>
        <family val="2"/>
        <scheme val="major"/>
      </rPr>
      <t>El monto determinado como error tolerable servirá para calificar o clasificar las partidas del ESF y el Estado de Resultados integral en partidas significativas y no significativas, en el ejemplo propuesto el ET alcanza $ 38.250, por lo tanto todas las partidas que sean iguales o superen, este monto clasificarán como partidas significativas.</t>
    </r>
  </si>
  <si>
    <r>
      <rPr>
        <b/>
        <sz val="12"/>
        <color indexed="8"/>
        <rFont val="Calibri Light"/>
        <family val="2"/>
        <scheme val="major"/>
      </rPr>
      <t xml:space="preserve">Referencia: </t>
    </r>
    <r>
      <rPr>
        <sz val="12"/>
        <color indexed="8"/>
        <rFont val="Calibri Light"/>
        <family val="2"/>
        <scheme val="major"/>
      </rPr>
      <t>numeral 4.3 de la Guía de Auditoría capítulo determinación de los montos nominales de materialidad. En el caso del ejemplo se tomó como base 50 % de la MP.</t>
    </r>
  </si>
  <si>
    <t>BG-PG</t>
  </si>
  <si>
    <t>* Determinar la razonabilidad de las cifras presentada en los Estados Financieros.</t>
  </si>
  <si>
    <t>1. Verificación de que los estados financieros han sido preparados con base en los libros de contabilidad. 2. Determinación de la importancia o significación relativa de los conceptos que forman los estados financieros sujetos a examen.3. Verificación de la normalidad de las variaciones habidas en los distintos conceptos que forman los estados financieros de una fase (etapa) a otra del examen. 4. Determinación de la posición de la compañía en monedas extranjeras y verificación de que en el estado de posición financiera se señalan todos aquellos derechos importantes adquiridos y obligaciones contraídas liquidables en monedas extranjeras, así como determinación de su correcta conversión y valuación. 5. Verificación de la adecuada presentación de los elementos que componen los estados</t>
  </si>
  <si>
    <t xml:space="preserve">Ejecutar procedimientos analíticos, como:
</t>
  </si>
  <si>
    <t xml:space="preserve">Analizar los estados financieros y comparar las cifras con períodos anteriores, a efectos de determinar el origen de las variaciones significativas.
</t>
  </si>
  <si>
    <t>Comparar la información financiera, incluyendo saldos de cuentas, resultados de las operaciones, flujo del efectivo e índices financieros, con información de períodos anteriores y con los presupuestos y pronósticos para el período auditado.</t>
  </si>
  <si>
    <t>Revisar las relaciones entre la información financiera y la información no financiera relevante, en cuanto al movimiento de los saldos.</t>
  </si>
  <si>
    <t>Leer actas y formular una carta resumen, con el fin de determinar si las resoluciones contables y financieras están correctamente reflejadas o expuestas en los estados financieros y si los acontecimientos económicos importantes reflejados o expuestos en los estados financieros han sido apropiadamente autorizados.</t>
  </si>
  <si>
    <t xml:space="preserve">Determinar que los libros oficiales, contengan las actas de todas las reuniones a las cuales se hace referencia.
</t>
  </si>
  <si>
    <t>Averiguar sobre omisiones inusuales, como actas faltantes de reuniones requeridas por los estatutos, actas faltantes de uno o más meses, cuando las reuniones mensuales sean costumbre</t>
  </si>
  <si>
    <t xml:space="preserve">Revisar y evaluar los asientos posteriores al cierre del ejercicio, efectuados por la entidad y los asientos de ajustes y reclasificaciones propuestos.
</t>
  </si>
  <si>
    <t xml:space="preserve">Comprobar la consolidación y/o combinación de los estados financieros.
</t>
  </si>
  <si>
    <t xml:space="preserve">Probar la compilación del estado de flujos de fondos:
</t>
  </si>
  <si>
    <t>Evaluar si los flujos significativos que deben mostrarse separadamente en el estado, hayan sido correctamente compensados o combinados.</t>
  </si>
  <si>
    <t>Probar las sumas verticales y horizontales y otros cálculos matemáticos.</t>
  </si>
  <si>
    <t>Revisar el estado para asegurar que las actividades de inversión y financiamiento que tuvieron lugar durante el período de auditoría, se presenten en forma informativa</t>
  </si>
  <si>
    <t>Verificar si el formato del estado y las exposiciones relacionadas se encuentran de acuerdo a lo que establecen los NIFF, NAGA, NIA.</t>
  </si>
  <si>
    <t xml:space="preserve">Probar la aplicación de las tasas de cambio a las transacciones a la fecha de las mismas y/o a la fecha del balance general.
</t>
  </si>
  <si>
    <t>Comparar las tasas de cambio usadas con las publicaciones de origen.</t>
  </si>
  <si>
    <t xml:space="preserve">Determinar si las políticas, procedimientos y métodos utilizados por la entidad, están de conformidad con los Principios de Contabilidad Generalmente Aceptados (PCGA), las NIFF y la Normativa de Contabilidad  vigente.
</t>
  </si>
  <si>
    <t>Probar las operaciones discontinuadas; las partidas inusuales, extraordinarias y de períodos anteriores; y los cambios contables.</t>
  </si>
  <si>
    <t xml:space="preserve">Verificar que los estados financieros y las exposiciones relacionadas hayan sido preparados de acuerdo con los Principios de Contabilidad Generalmente Aceptados, las Normas Internacionales de Informacion Financiera (NIIF) y la Normativa de Contabilidad vigente, aplicados sobre bases uniformes.
</t>
  </si>
  <si>
    <t>Verificar que los métodos contables hayan sido aplicados adecuadamente.</t>
  </si>
  <si>
    <t xml:space="preserve">Verificar los controles internos y el grado de integración, centralización y uniformidad de los registros contables.
</t>
  </si>
  <si>
    <t xml:space="preserve">Verificar que los estados financieros sean aritméticamente correctos.
</t>
  </si>
  <si>
    <t>Conciliar las cifras de las cuentas, que son correlativas entre estados financieros.</t>
  </si>
  <si>
    <t>· Establecer que todos los ajustes y reclasificaciones hayan sido registrados adecuadamente en los balances de saldos o hayan sido considerados e incluidos en la cédula correspondiente.</t>
  </si>
  <si>
    <t xml:space="preserve">Verificar que toda la información complementaria haya sido debidamente presentada de acuerdo con las pautas establecidas y en relación con los estados financieros tomados en su conjunto.
</t>
  </si>
  <si>
    <t xml:space="preserve">Analizar las contingencias y compromisos surgidos antes de la emisión de los estados financieros y establecer que éstos se encuentran debidamente identificados y registrados, según corresponde.
</t>
  </si>
  <si>
    <t>Establecer que las contingencias y compromisos se encuentren apropiadamente descritos en los estados financieros y si se han hecho exposiciones adecuadas con respecto a dichas contingencias y compromisos.</t>
  </si>
  <si>
    <t>EVALUAR EL GRADO DE APLICACIÓN DE LAS NIFF</t>
  </si>
  <si>
    <t>a.-Evaluar si los estados financieros revelan adecuadamente las políticas contables significativas seleccionadas y aplicadas.</t>
  </si>
  <si>
    <t>b.-Evaluar si las políticas contables seleccionadas y aplicadas son congruentes con el marco de información aplicable, como adecuadas.</t>
  </si>
  <si>
    <t>c.- Evaluar los criterios de reconocimiento, medición inicial y posterior, así como la revelación y presentación fueron aplicados en concordancia con cada NIIF relacionada con las princiales cuentas de los estados financieros.</t>
  </si>
  <si>
    <t>d.- Evaluar si las estimaciones contables realizadas por la administración son razonables.</t>
  </si>
  <si>
    <t>e.- Evaluar si, la información presentada en los estados financieros es relevante, fiable, comparable y comprensible.</t>
  </si>
  <si>
    <t>f.- Evaluar si, los estados financieros revelan información adecuada que permita a los usuarios a quienes se destinan entender el efecto de las tranasaciones y los hechos que resultan materiales sobre la información contenida en los estados financieros.</t>
  </si>
  <si>
    <t>Se preparan estados financieros mensuales (indiquen en su caso si se preparan bi, tri o semestralmente) e indicar cuantos dias se necesitan para prepararlos.</t>
  </si>
  <si>
    <t>Se presentan estados financieros reales y presupuestados y sus comparaciones y explicaciones de diferencias.</t>
  </si>
  <si>
    <t>A nuestro juicio son razonables correctos.</t>
  </si>
  <si>
    <t>Hay elementos de la naturaleza siguiente que no se muestran en la cuenta de pérdidas y ganancias para que usted cree que debe prestarse atención:-</t>
  </si>
  <si>
    <t>(a) excepcionales o costes no recurrentes y los créditos;</t>
  </si>
  <si>
    <t>(b) el efecto de cualquier cambio en la base de la contabilidad;</t>
  </si>
  <si>
    <t>(c) los ajustes relativos a años anteriores.</t>
  </si>
  <si>
    <t>Respecto de las principales partidas de la cuenta de pérdidas y ganancias (incluyendo las compras y ventas de bienes y servicios),</t>
  </si>
  <si>
    <t>(a) si se han obtenido pruebas suficientes para   confirmar su integridad, exactitud y validez;</t>
  </si>
  <si>
    <t>(b) las excepciones explicadas en el curso de la obtención de       pruebas.</t>
  </si>
  <si>
    <t>Has obtenido explicaciones satisfactorias para el material variaciones inesperadas o cambios significativos entre los resultados reales y los indicados por:</t>
  </si>
  <si>
    <t>(a) la  gestión de cuentas?</t>
  </si>
  <si>
    <t>(b)  presupuestos y/o previsiones?</t>
  </si>
  <si>
    <t>(c)  los resultados del período anterior?</t>
  </si>
  <si>
    <t>¿Está satisfecho de que el registro de los ingresos y gastos es completa y precisa?</t>
  </si>
  <si>
    <t>¿Está satisfecho de que los ingresos y gastos se han medido en conformidad con las políticas contables sobre una base aceptable y uniforme?</t>
  </si>
  <si>
    <t>Todo el material que tienen los cambios en las estimaciones contables, los errores fundamentales y cambios en las políticas contables sido identificados correctamente y revelados en los estados financieros de conformidad con el FRS 8 (NIC 8)?</t>
  </si>
  <si>
    <t>En caso afirmativo, sírvase proporcionar detalles completos de tales elementos y su naturaleza.</t>
  </si>
  <si>
    <t>¿Está satisfecho que los montos que se muestran como "partidas extraordinarias" son extraordinarias de conformidad con el FRS 8 (NIC 8)?</t>
  </si>
  <si>
    <t>Se han revisado la razonabilidad de la política de reconocimiento de ingresos?</t>
  </si>
  <si>
    <t>La política de reconocimiento de ingresos ha sido observado por la empresa?</t>
  </si>
  <si>
    <t>CUESTIONARIO DE APLICACIÓN DE NIIF</t>
  </si>
  <si>
    <t>Una Presentación razonable requiere que una entidad:</t>
  </si>
  <si>
    <t>c.- Suministre información adicional, siempre que los requerimientos de las NIIF resulten insuficientes para permitir a los usuarios comprender el impacto de determinadas transacciones, de otros sucesos o condiciones, sobre la situación financiera y el rendimiento financiero de la entidad.</t>
  </si>
  <si>
    <t>Si el auditor concluye que la entidad da repuesta satisfactoria a los requerimientos de Párrafo 16 y 17 de NIC 1 deberá considerar objetiva la información.</t>
  </si>
  <si>
    <t>Que se debe evaluar</t>
  </si>
  <si>
    <t>b) Examinar la aplicación de los criterios de valoración inicial y posterior</t>
  </si>
  <si>
    <t>c) Verificar la aplicación de otros requerimientos establecidos por las NIIF</t>
  </si>
  <si>
    <t>d) Evaluar la aplicación de los criterios de revelación y presentación señalados por las NIIF</t>
  </si>
  <si>
    <t>POLÍTICAS DE LA EMPRESA</t>
  </si>
  <si>
    <t>a) Políticas Generales</t>
  </si>
  <si>
    <t>b) Políticas de Personal</t>
  </si>
  <si>
    <t>1.- Política de Remuneración</t>
  </si>
  <si>
    <t>4.- Ascensos</t>
  </si>
  <si>
    <t>2.- Selección de Personal</t>
  </si>
  <si>
    <t>5.- Calificaciones y Competencias del Personal Clave</t>
  </si>
  <si>
    <t>3.- Entrenamiento y Capacitación</t>
  </si>
  <si>
    <t>6.- Rotación del personal</t>
  </si>
  <si>
    <t>1.- Políticas de ventas y créditos</t>
  </si>
  <si>
    <t>4.- Políticas de producción</t>
  </si>
  <si>
    <t>2.- Políticas de compras y pagos</t>
  </si>
  <si>
    <t>5.- Políticas de Inversiones</t>
  </si>
  <si>
    <t>6.- Políticas de endeudamiento</t>
  </si>
  <si>
    <t>2.- Prácticas de Contabilidad Usadas</t>
  </si>
  <si>
    <t>3.- Principales Hallazgos de Auditoria del año anterior respecto al incumplimiento de políticas de contabilidad.</t>
  </si>
  <si>
    <t>1.-¿ Qué marco de referencia de información financiera utiliza su empresa? NIIF o NIIF PYMES?</t>
  </si>
  <si>
    <t>3.- ¿Tienen establecido por escrito su empresa, el marco de referencia de información financiera?</t>
  </si>
  <si>
    <t>4.- ¿Las políticas contables están basadas en el marco de referencia de información financiera? (NIIF o NIIF para PYMES)</t>
  </si>
  <si>
    <t>6.- ¿Tienen establecidas por escrito la empresa, las Políticas Contables utilizadas?</t>
  </si>
  <si>
    <t>7.- ¿Cuentan la entidad con procedimientos para la aplicación de las Políticas Contables utilizadas?</t>
  </si>
  <si>
    <t>8.- ¿Las partidas de los estados financieros cumplen con los requerimientos de la normativa internacional NIIF?</t>
  </si>
  <si>
    <t>9.- ¿Cuáles son las principales dificultades o limitaciones que enfrenta la empresa, para la elaboración de Políticas Contables de acuerdo con una normativa internacional?</t>
  </si>
  <si>
    <t>10.- ¿ Cuáles serían los principales efectos en los estados financieros si no aplicaran las políticas contables adecuadas, basadas en las NIIF?</t>
  </si>
  <si>
    <t>11.- ¿Actualmente se está trabajando para mejorar la propuesta de una metodología de políticas contables basadas en las NIIF?</t>
  </si>
  <si>
    <t>12.- ¿Según su juicio profesional; mencione los principales aspectos que se tienen que considerar para desarrollar una metodología para la elaboración de políticas contables de acuerdo con las NIIF?</t>
  </si>
  <si>
    <t>OBSERVACIÓN/RESPUESTA</t>
  </si>
  <si>
    <r>
      <t xml:space="preserve">Respuestas afirmativas califican la confianza </t>
    </r>
    <r>
      <rPr>
        <b/>
        <sz val="11"/>
        <color theme="1"/>
        <rFont val="Calibri Light"/>
        <family val="2"/>
        <scheme val="major"/>
      </rPr>
      <t>(SI)</t>
    </r>
  </si>
  <si>
    <r>
      <t xml:space="preserve">Respuestas negativas califican el RIESGO   </t>
    </r>
    <r>
      <rPr>
        <b/>
        <sz val="11"/>
        <color theme="1"/>
        <rFont val="Calibri Light"/>
        <family val="2"/>
        <scheme val="major"/>
      </rPr>
      <t>(NO)</t>
    </r>
  </si>
  <si>
    <t>MATERIALIDAD A LOS EE - FF</t>
  </si>
  <si>
    <t>INICIO DE AUDITORIA</t>
  </si>
  <si>
    <t>Cálculo del umbral de materialidad</t>
  </si>
  <si>
    <t>Correcciones o ajustes a la materialidad planeada en base a la evaluación preliminar de control interno en general y riesgo de auditoria</t>
  </si>
  <si>
    <t>Determinar el índice de MP corregida</t>
  </si>
  <si>
    <t xml:space="preserve">Identificar los saldos de los estados financieros significativos y no significativos cercanos al índice de materialidad corregida y reclasificarlos de acuerdo al índice hallado . </t>
  </si>
  <si>
    <t>Determinar el importe neto de los saldos significativos de los estados financieros para aplicar la fórmula de MP y ET.</t>
  </si>
  <si>
    <t xml:space="preserve">Aplicar a fórmula de la MP y hallar el ET. </t>
  </si>
  <si>
    <t xml:space="preserve">Realizar los ajustes al ET en basa la evaluación del CI </t>
  </si>
  <si>
    <t>MATRIZ DE CLASIFICACIÓN DE CUENTAS SIGNIFICATIVAS Y NO SIGNIFICATIVAS</t>
  </si>
  <si>
    <t>Nombre de la Entidad</t>
  </si>
  <si>
    <t>Hecho por</t>
  </si>
  <si>
    <t>P/T</t>
  </si>
  <si>
    <t>Periodo auditado</t>
  </si>
  <si>
    <t>Revisado por y fecha</t>
  </si>
  <si>
    <t>Partida auditada: Estado de situacion financiera</t>
  </si>
  <si>
    <t>Determinación de la materialidad</t>
  </si>
  <si>
    <t>Nota: Todos los valores por encima del error tolerable han sido considerados como significtivos, considerando el 50% de MP y el 5% del EMI.</t>
  </si>
  <si>
    <t>Clasificación de la cuenta</t>
  </si>
  <si>
    <t>Nivel de Materialidad 0.5%</t>
  </si>
  <si>
    <t>MP</t>
  </si>
  <si>
    <t>Significativa</t>
  </si>
  <si>
    <t>.= 0 &gt; a ET</t>
  </si>
  <si>
    <t>Nivel de Error Tolerable 50% de la MP</t>
  </si>
  <si>
    <t>No significativa</t>
  </si>
  <si>
    <t>&lt; a ET</t>
  </si>
  <si>
    <t>Nivel de Error Minimo 5% del ET</t>
  </si>
  <si>
    <t>Emi</t>
  </si>
  <si>
    <t>Insignificativa</t>
  </si>
  <si>
    <t>.= o &lt; a Emi</t>
  </si>
  <si>
    <t xml:space="preserve">CODIGO </t>
  </si>
  <si>
    <t>CUENTA</t>
  </si>
  <si>
    <t>SALDO</t>
  </si>
  <si>
    <t>CLASIFICACIÓN DE LA CUENTA</t>
  </si>
  <si>
    <t>RAZONES POR LO QUE ES SIGNIFICATIVA</t>
  </si>
  <si>
    <t>EXPLICAR BREVEMENTE COMO SE REGISTRA LAS OPERACIONES SIGNIFICATIVAS</t>
  </si>
  <si>
    <t>SIGNIFICATIVA</t>
  </si>
  <si>
    <t>NO SIGNIFICATIVA</t>
  </si>
  <si>
    <t>ACTIVO</t>
  </si>
  <si>
    <t>Activos corrientes</t>
  </si>
  <si>
    <t>Efectivo y equivalentes al efectivo</t>
  </si>
  <si>
    <t>101</t>
  </si>
  <si>
    <t>Caja</t>
  </si>
  <si>
    <t>104</t>
  </si>
  <si>
    <t>Bancos cta. cte</t>
  </si>
  <si>
    <t>Otros activos financieros</t>
  </si>
  <si>
    <t>111</t>
  </si>
  <si>
    <t xml:space="preserve">Inversiones mantenimiento para negociación </t>
  </si>
  <si>
    <t>112</t>
  </si>
  <si>
    <t xml:space="preserve">Inversiones disponibles para la venta </t>
  </si>
  <si>
    <t xml:space="preserve">Cuentas por cobrar comerciales </t>
  </si>
  <si>
    <t>121</t>
  </si>
  <si>
    <t>Facturas por cobrar</t>
  </si>
  <si>
    <t>191</t>
  </si>
  <si>
    <t>Estimación etas. cobranza dudosa</t>
  </si>
  <si>
    <t>Otras cuentas por cobrar</t>
  </si>
  <si>
    <t>141</t>
  </si>
  <si>
    <t xml:space="preserve">Préstamos al personal </t>
  </si>
  <si>
    <t>161</t>
  </si>
  <si>
    <t>Préstamos a empresa no vinculada</t>
  </si>
  <si>
    <t>163</t>
  </si>
  <si>
    <t>Intereses préstamo</t>
  </si>
  <si>
    <t>166</t>
  </si>
  <si>
    <t>C x C ganancia instrumentos de cobertura</t>
  </si>
  <si>
    <t>Estimación cobranza dudosa</t>
  </si>
  <si>
    <t xml:space="preserve">Otros activos no financieros </t>
  </si>
  <si>
    <t>373</t>
  </si>
  <si>
    <t>Intereses diferidos</t>
  </si>
  <si>
    <t>Anticipos</t>
  </si>
  <si>
    <t>182</t>
  </si>
  <si>
    <t>Anticipos seguros</t>
  </si>
  <si>
    <t>Inventarios (neto)</t>
  </si>
  <si>
    <t>201</t>
  </si>
  <si>
    <t xml:space="preserve">Mercadería </t>
  </si>
  <si>
    <t>291</t>
  </si>
  <si>
    <t xml:space="preserve">Desvalorización de mercaderías </t>
  </si>
  <si>
    <t>Activos por impuesto a las ganancias</t>
  </si>
  <si>
    <t>371</t>
  </si>
  <si>
    <t>Impuesto a la renta diferido</t>
  </si>
  <si>
    <t>Activos no corrientes disponibles p. venta</t>
  </si>
  <si>
    <t>272</t>
  </si>
  <si>
    <t xml:space="preserve">Maquinaria y equipo </t>
  </si>
  <si>
    <t>Total activo corriente</t>
  </si>
  <si>
    <t>Activo no corriente</t>
  </si>
  <si>
    <t xml:space="preserve">Otros activos no corrientes </t>
  </si>
  <si>
    <t>301</t>
  </si>
  <si>
    <t xml:space="preserve">Inversión mantenidas hasta el vencimiento </t>
  </si>
  <si>
    <t>302</t>
  </si>
  <si>
    <t xml:space="preserve">Instrumento financiero de derecho patrimonial </t>
  </si>
  <si>
    <t xml:space="preserve">Propiedad planta y equipo (Neto) </t>
  </si>
  <si>
    <t>331</t>
  </si>
  <si>
    <t>Terrenos</t>
  </si>
  <si>
    <t>332</t>
  </si>
  <si>
    <t>Edificaciones</t>
  </si>
  <si>
    <t>333</t>
  </si>
  <si>
    <t xml:space="preserve">Maquinarias y equipo </t>
  </si>
  <si>
    <t>334</t>
  </si>
  <si>
    <t xml:space="preserve">Vehículo </t>
  </si>
  <si>
    <t>335</t>
  </si>
  <si>
    <t>Muebles y enseres</t>
  </si>
  <si>
    <t>336</t>
  </si>
  <si>
    <t xml:space="preserve">Equipos diversos </t>
  </si>
  <si>
    <t>322</t>
  </si>
  <si>
    <t xml:space="preserve">Maquinaria adquirida arrendamiento financiero </t>
  </si>
  <si>
    <t xml:space="preserve">Total activo no corriente </t>
  </si>
  <si>
    <t xml:space="preserve">Total activo </t>
  </si>
  <si>
    <t>Pasivo corriente</t>
  </si>
  <si>
    <t>Otros pasivos financieros</t>
  </si>
  <si>
    <t>Sobregiros bancarios</t>
  </si>
  <si>
    <t>4544</t>
  </si>
  <si>
    <t xml:space="preserve">Pagarés pagar </t>
  </si>
  <si>
    <t xml:space="preserve">Cuentas por pagar comerciales </t>
  </si>
  <si>
    <t>4011</t>
  </si>
  <si>
    <t xml:space="preserve">IGV por pagar </t>
  </si>
  <si>
    <t>421</t>
  </si>
  <si>
    <t xml:space="preserve">Facturas por pagar </t>
  </si>
  <si>
    <t xml:space="preserve">Otras cuentas por pagar </t>
  </si>
  <si>
    <t>403</t>
  </si>
  <si>
    <t xml:space="preserve">C x P Instituciones Públicas </t>
  </si>
  <si>
    <t>411</t>
  </si>
  <si>
    <t xml:space="preserve">Remuneraciones por pagar </t>
  </si>
  <si>
    <t>413</t>
  </si>
  <si>
    <t xml:space="preserve">Participaciones de los trabajadores por pagar </t>
  </si>
  <si>
    <t>451</t>
  </si>
  <si>
    <t xml:space="preserve">Préstamos instituciones financieras {Parte corriente) </t>
  </si>
  <si>
    <t>452</t>
  </si>
  <si>
    <t xml:space="preserve">C x P Contratos arrendamiento financiero </t>
  </si>
  <si>
    <t xml:space="preserve">Cuentas por pagar entidades relacionadas </t>
  </si>
  <si>
    <t>441</t>
  </si>
  <si>
    <t xml:space="preserve">C x P accionistas </t>
  </si>
  <si>
    <t xml:space="preserve">Ingresos diferidos </t>
  </si>
  <si>
    <t>493</t>
  </si>
  <si>
    <t xml:space="preserve">Intereses diferidos </t>
  </si>
  <si>
    <t xml:space="preserve">Pasivos por impuesto a las ganancias </t>
  </si>
  <si>
    <t>4017</t>
  </si>
  <si>
    <t xml:space="preserve">Impuesto a la renta </t>
  </si>
  <si>
    <t>4018</t>
  </si>
  <si>
    <t xml:space="preserve">mpuesto a los dividendos </t>
  </si>
  <si>
    <t xml:space="preserve">Otras provisiones </t>
  </si>
  <si>
    <t>481</t>
  </si>
  <si>
    <t xml:space="preserve">Provisión para litigios </t>
  </si>
  <si>
    <t>486</t>
  </si>
  <si>
    <t xml:space="preserve">Provisión para garantías </t>
  </si>
  <si>
    <t xml:space="preserve">Total pasivo corriente </t>
  </si>
  <si>
    <t>Pasivo no corriente</t>
  </si>
  <si>
    <t xml:space="preserve">Préstamos de instituciones financieras </t>
  </si>
  <si>
    <t>455</t>
  </si>
  <si>
    <t xml:space="preserve">Costos de financiamiento por pagar </t>
  </si>
  <si>
    <t xml:space="preserve">Contratos de financiamiento por pagar </t>
  </si>
  <si>
    <t xml:space="preserve">Pasivos por impuesto diferidos </t>
  </si>
  <si>
    <t>491</t>
  </si>
  <si>
    <t xml:space="preserve">Impuesto a la renta diferido </t>
  </si>
  <si>
    <t xml:space="preserve">Total pasivo no corriente </t>
  </si>
  <si>
    <t xml:space="preserve">TOTAL PASIVO </t>
  </si>
  <si>
    <t xml:space="preserve">Capital emitido </t>
  </si>
  <si>
    <t>501</t>
  </si>
  <si>
    <t xml:space="preserve">Capital social </t>
  </si>
  <si>
    <t>522</t>
  </si>
  <si>
    <t xml:space="preserve">Capitalización en trámite </t>
  </si>
  <si>
    <t xml:space="preserve">Acciones propias en cartera </t>
  </si>
  <si>
    <t>­60,000</t>
  </si>
  <si>
    <t>502</t>
  </si>
  <si>
    <t xml:space="preserve">Acciones en tesorería </t>
  </si>
  <si>
    <t xml:space="preserve">Otras reservas de capital </t>
  </si>
  <si>
    <t>582</t>
  </si>
  <si>
    <t xml:space="preserve">Reserva legal </t>
  </si>
  <si>
    <t xml:space="preserve">Resultados acumulados </t>
  </si>
  <si>
    <t>591</t>
  </si>
  <si>
    <t xml:space="preserve">Utilidades no distribuidas </t>
  </si>
  <si>
    <t xml:space="preserve">Utilidad del ejercicio </t>
  </si>
  <si>
    <t>Otras reservas patrimoniales = Otro resultado integral</t>
  </si>
  <si>
    <t>562</t>
  </si>
  <si>
    <t xml:space="preserve">Instrumento financiero cobertura flujo efectivo </t>
  </si>
  <si>
    <t>563</t>
  </si>
  <si>
    <t xml:space="preserve">Ganancia en activos disponibles para venta </t>
  </si>
  <si>
    <t>571</t>
  </si>
  <si>
    <t xml:space="preserve">Excedente de revaluación (Neto) </t>
  </si>
  <si>
    <t>573</t>
  </si>
  <si>
    <t xml:space="preserve">Participación en excedente revaluación </t>
  </si>
  <si>
    <t xml:space="preserve">Total patrimonio </t>
  </si>
  <si>
    <t xml:space="preserve">TOTAL PASIVO Y PATRIMONIO </t>
  </si>
  <si>
    <t xml:space="preserve">Ingresos </t>
  </si>
  <si>
    <t>701</t>
  </si>
  <si>
    <t xml:space="preserve">Venta de mercaderías </t>
  </si>
  <si>
    <t>691</t>
  </si>
  <si>
    <t xml:space="preserve">Costo de mercaderías </t>
  </si>
  <si>
    <t xml:space="preserve">Gastos por desvalorización existencias </t>
  </si>
  <si>
    <t xml:space="preserve">Utilidad Bruta </t>
  </si>
  <si>
    <t>94</t>
  </si>
  <si>
    <t xml:space="preserve">Gastos de administración </t>
  </si>
  <si>
    <t>95</t>
  </si>
  <si>
    <t xml:space="preserve">Gastos de ventas </t>
  </si>
  <si>
    <t xml:space="preserve">Ganancia por actividades de operación </t>
  </si>
  <si>
    <t xml:space="preserve">Ingresos y gastos financieros </t>
  </si>
  <si>
    <t>772</t>
  </si>
  <si>
    <t xml:space="preserve">Rendimientos ganados </t>
  </si>
  <si>
    <t>777</t>
  </si>
  <si>
    <t xml:space="preserve">Ganancia por medición de activos al valor </t>
  </si>
  <si>
    <t>778</t>
  </si>
  <si>
    <t xml:space="preserve">Participación en os resultados de subsidiarias </t>
  </si>
  <si>
    <t>671</t>
  </si>
  <si>
    <t xml:space="preserve">Intereses de contratos arrendamiento financiero </t>
  </si>
  <si>
    <t>673</t>
  </si>
  <si>
    <t xml:space="preserve">Intereses por préstamos </t>
  </si>
  <si>
    <t>676</t>
  </si>
  <si>
    <t xml:space="preserve">Diferencias de cambio </t>
  </si>
  <si>
    <t>677</t>
  </si>
  <si>
    <t xml:space="preserve">Pérdida por medición de activos financieros </t>
  </si>
  <si>
    <t xml:space="preserve">Otros ingresos y gastos </t>
  </si>
  <si>
    <t>661</t>
  </si>
  <si>
    <t xml:space="preserve">Pérdida por medición de activos disponibles para venta </t>
  </si>
  <si>
    <t>756</t>
  </si>
  <si>
    <t xml:space="preserve">Enajenación de activos nmovilizados </t>
  </si>
  <si>
    <t xml:space="preserve">Resultados antes de IR </t>
  </si>
  <si>
    <t xml:space="preserve">Total resultado integral </t>
  </si>
  <si>
    <t>OTRO RESULTADO INTEGRAL</t>
  </si>
  <si>
    <t>62</t>
  </si>
  <si>
    <t>Instrumento financiero - cobertura flujo efectivo</t>
  </si>
  <si>
    <t>4911</t>
  </si>
  <si>
    <t xml:space="preserve">mpuesto a la renta diferido </t>
  </si>
  <si>
    <t xml:space="preserve">Ganancia en activos disponibles para la venta </t>
  </si>
  <si>
    <t xml:space="preserve">Excedente de revaluación </t>
  </si>
  <si>
    <t xml:space="preserve">Participación excedente de revaluación entidades relación. </t>
  </si>
  <si>
    <t>Impuesto a la Renta diferido</t>
  </si>
  <si>
    <t xml:space="preserve">Total Otro resultado integral </t>
  </si>
  <si>
    <t xml:space="preserve">TOTAL RESULTADO INTEGRAL </t>
  </si>
  <si>
    <t>CONCEPTO</t>
  </si>
  <si>
    <t>SALDO AÑO ACTUAL</t>
  </si>
  <si>
    <t xml:space="preserve">Utilidad según balance </t>
  </si>
  <si>
    <t xml:space="preserve">(-) Participación de trabajadores </t>
  </si>
  <si>
    <t xml:space="preserve">Utilidad antes de IR </t>
  </si>
  <si>
    <t xml:space="preserve">Gastos no aceptados </t>
  </si>
  <si>
    <t>Gastos deducibles</t>
  </si>
  <si>
    <t xml:space="preserve">Utilidad antes de impuestos </t>
  </si>
  <si>
    <t xml:space="preserve">I.R. 30% </t>
  </si>
  <si>
    <t xml:space="preserve">(­) 1 R. Diferido activo </t>
  </si>
  <si>
    <t xml:space="preserve">(+)IR.Diferido pasivo </t>
  </si>
  <si>
    <t xml:space="preserve">I.R. Por pagar </t>
  </si>
  <si>
    <t xml:space="preserve">Pagos a cuenta </t>
  </si>
  <si>
    <t xml:space="preserve">Saldo IR. por pagar </t>
  </si>
  <si>
    <t>RESUMEN</t>
  </si>
  <si>
    <t xml:space="preserve">Utilidad antes del IR. </t>
  </si>
  <si>
    <t>SALDOS INICIALES</t>
  </si>
  <si>
    <t>S.I-</t>
  </si>
  <si>
    <t>1) Verifique que los saldos  finales  considerados en los informes de auditoría del año anterior, coinciden con los saldos registrados en los libros oficiales,   balance   constructivo y estado de situación financiera.</t>
  </si>
  <si>
    <t>3) Realice  una revisión  de las transacciones relativas a las primeras semanas o meses  del ejercicio que se examina, con objeto de comprobar el  flujo  de  operaciones  post -saldos, que el auditor se asegure del registro  correcto en  el  período  correspondiente, de  los ingresos  y  gastos  del  año  anterior que  pudieran haberse  recibido y pagado  en el ejercicio  que se audita.</t>
  </si>
  <si>
    <t>4) Verifique si las partidas analizadas son de importancia relativa de los saldos de apertura con  respecto   a  las  cuentas del  ejercicio actual.</t>
  </si>
  <si>
    <t>5) Obtenga evidencia a partir de los propios  procedimientos que  realiza  sobre los estados  financieros del ejercicio bajo examen,  respecto a los activos,  pasivos  y patrimonio corrientes.</t>
  </si>
  <si>
    <t>7) Compruebe  si  los  cobros  y  pagos   de  deudores,  proveedores y acreedores durante el ejercicio proporcionan evidencia sobre  los correspondientes saldos iniciales.</t>
  </si>
  <si>
    <t xml:space="preserve">8) En el caso de  la verificación de los saldos iniciales de inventarios,  se requerirá además la aplicación de procedimientos  adicionales, individualmente o combinados, tales como la presencia en un inventario físico reciente y su retroceso en el análisis hasta la fecha de inicio del ejercicio, pruebas sobre su valoración, pruebas del corte de operaciones de compras y salidas de inventario.
</t>
  </si>
  <si>
    <t xml:space="preserve">9) Con  respecto  a  los  saldos  de  apertura  de activos y pasivos no corrientes, se requiere que el auditor compruebe en forma selectiva la documentación  que sustenta dichas operaciones, pudiendo en algún caso obtener confirmaciones  de  terceros  o  aplicar  otros procedimientos adicionales.
</t>
  </si>
  <si>
    <t>PROCEDIMIENTO A DESARROLLAR A ENTIDADES QUE SE AUDITAN POR PRIMERA VEZ</t>
  </si>
  <si>
    <t>11) Solicitar los estados financieros  del año anterior con el correspondiente dictamen del auditor predecesor con el fin de obtener información relevante de los saldos iniciales.</t>
  </si>
  <si>
    <t>12) Determinar  si las políticas contables  utilizadas en los saldos iniciales son apropiadas de acuerdo con las con el marco de referencia de información financiera aplicable.</t>
  </si>
  <si>
    <t xml:space="preserve">
13)  El auditor debe obtener evidencia suficiente y adecuada sobre si los saldos iniciales están libres de errores o irregularidades significativas que afecten el ejercicio actual. Para lo anterior, deberá realizar alguno de los siguientes procedimientos:
</t>
  </si>
  <si>
    <t xml:space="preserve">* Analizar si los procedimientos de auditoría que se van a realizar en el ejercicio actual    pueden   proporcionar   evidencia suficiente y adecuada de los saldos iniciales.  Ejemplo: Confirmaciones  de saldos, confirmaciones externas, etc.
</t>
  </si>
  <si>
    <t>* Cuando se obtengan los papeles de trabajo del auditor anterior, evaluar su competencia profesional e independencia y, si es apropiado,  revisar la consistencia de la documentación e información obtenida.</t>
  </si>
  <si>
    <t>14) Si la opinión de los estados financieros del periodo anterior presenta algún tipo de salvedad o párrafo de énfasis, el auditor deberá evaluar el efecto del asunto que da origen a los párrafos mencionados, al evaluar los riesgos de errores significativos en los estados financie- ros del ejercicio actual.</t>
  </si>
  <si>
    <t>15) En caso de que el auditor no pueda obtener evidencia suficiente y adecuada de los saldos iniciales, deberá expresar una opinión con salvedades o abstención de opinión sobre los estados financieros.</t>
  </si>
  <si>
    <t>FINAL DE AUDITORIA</t>
  </si>
  <si>
    <t>17) Efectuar la revisión de los hechos posteriores procedimientos con el fin de identificar cambias en las políticas contables.</t>
  </si>
  <si>
    <t>18) Cuando se han identificado cambios  en las políticas contables, verificar que dichos cambios se han revelado de forma adecuada de acuerdo con el marco de referencia de información financiera aplicable.</t>
  </si>
  <si>
    <t>19) Evaluar la  necesidad  de emitir  una opinión con salvedad, en caso de identificar que las políticas  contables  del  periodo  auditado  no se han aplicado de forma uniforme con el periodo anterior y los cambios realizados en las políticas contables no se han contabilizado de forma  adecuada  y/o  presentado  y revelado de forma  inadecuada, en contraposición del marco de referencia de información financiera aplicable.</t>
  </si>
  <si>
    <t>PROCEDIMIENTO</t>
  </si>
  <si>
    <t>Obtener las conciliaciones bancarias a la fecha de revisión:</t>
  </si>
  <si>
    <t>Determine si las cuentas por cobrar y clientes que presentan corresponden a la empresa</t>
  </si>
  <si>
    <t>Revisar los retiros de activo fijo. Determinar que las cuentas hayan sido apropiadamente descargadas de los costos y la depreciación acumulada.</t>
  </si>
  <si>
    <t>Seleccione algunos proveedores prepare las cartas de confirmación al cierre del ejercicio y envíelas en una fecha cercana al cierre. Para proveedores del exterior las cartas serán enviadas por correo.</t>
  </si>
  <si>
    <t>De no recibir  alguna confirmación, realice un análisis de pagos posteriores, con el objeto de determinar si existen pasivos no registrados.</t>
  </si>
  <si>
    <t>Concluya el área en base a los objetivos de auditoría.</t>
  </si>
  <si>
    <t>Revise las cuentas de pasivos acumulados (tales como intereses, beneficios sociales, comisiones, bonificaciones, ).</t>
  </si>
  <si>
    <t>Obtenga los movimientos de las cuentas seleccionadas y efectuar el siguiente trabajo según alcance:</t>
  </si>
  <si>
    <t>·      Computo global de los sueldos y beneficios sociales al 31 de noviembre de 2015</t>
  </si>
  <si>
    <t>·      Obtener un detalle consolidado de sueldos y salarios enviados mensualmente al IESS</t>
  </si>
  <si>
    <t xml:space="preserve">·          Verificar que la presentación y pago del impuesto se haya efectuado en las fechas establecidas para el efecto.  </t>
  </si>
  <si>
    <t>·          Verificar los cálculos aritméticos de la declaración.</t>
  </si>
  <si>
    <t>·          Revisar la conciliación tributaria y determinar probables errores en el cálculo de los impuestos.</t>
  </si>
  <si>
    <t>Comparar los registros contables de compras y ventas entre los formularios 103 y 104, conjuntamente con el mayor.</t>
  </si>
  <si>
    <t>Obtenga o prepare un listado de los documentos por pagar mostrando el saldo inicial y final como el movimiento producido durante el período.</t>
  </si>
  <si>
    <t>Documente si estos pasivos están registrados adecuadamente según su vencimiento</t>
  </si>
  <si>
    <t>Realice un cálculo de intereses de la porción corriente de la deuda a largo plazo y ligue con los resultados.</t>
  </si>
  <si>
    <t>Verifique si existe alguna variación en los préstamos. Elabore un movimientos de estas obligaciones. Verifique su adecuada clasificación, y, en el caso de existir nuevas obligaciones, documentarlas (tablas de amortizaciones, contratos, plazos, condiciones, tasas, etc.).</t>
  </si>
  <si>
    <t>Revisar analíticamente los comprobantes y documentos originales que respalden los gastos.</t>
  </si>
  <si>
    <t>2.-Comprobar que en la entidad existe una adecuada separación de las funciones de autorización y registro de los gastos.</t>
  </si>
  <si>
    <t>3.-Solicitar el detalle de estadísticas de los gastos de ventas y realizar lo siguiente:</t>
  </si>
  <si>
    <t>a)        Extensiones aritméticas</t>
  </si>
  <si>
    <t>b)       Referencia cruzada a los estados financieros</t>
  </si>
  <si>
    <t>c)        Revisar contra documentación soporte la razonabilidad de los gastos</t>
  </si>
  <si>
    <t>Realice un movimiento de acuerdo al concepto de cada gasto (interés, comisiones, otros).</t>
  </si>
  <si>
    <t>Ligue con los cálculos realizados en intereses por pagar.</t>
  </si>
  <si>
    <t>Coteje los resultados obtenidos contra registros contables, determine diferencias y explique variaciones.</t>
  </si>
  <si>
    <t>Poner una nota explicativa con que otra área de los estados financieros guarda relación esta cuenta y alguna otra explicación de ser necesaria.</t>
  </si>
  <si>
    <t>Concluir en base a los objetivos de auditoría.</t>
  </si>
  <si>
    <t xml:space="preserve">Auditor Jefe= Eco. Roy Cisneros </t>
  </si>
  <si>
    <t>Auditor = Elizabeth Palacios</t>
  </si>
  <si>
    <t>PAPEL DE TRABAJO</t>
  </si>
  <si>
    <t>DENOMINACION DEL RATIO</t>
  </si>
  <si>
    <t>FORMULA</t>
  </si>
  <si>
    <t>RATIO OBTENIDO</t>
  </si>
  <si>
    <t>INTERPRETACIÓN</t>
  </si>
  <si>
    <t>RATIOS RESULTADOS DEL PERIODO</t>
  </si>
  <si>
    <t>COMENTARIOS</t>
  </si>
  <si>
    <t>EVALUACION DEL RIESGO</t>
  </si>
  <si>
    <t>AÑO ANTERIOR</t>
  </si>
  <si>
    <t>AÑO ACTUAL</t>
  </si>
  <si>
    <t xml:space="preserve">ALTO </t>
  </si>
  <si>
    <t>Corriente</t>
  </si>
  <si>
    <t>Activo corriente/ pasivo coriente</t>
  </si>
  <si>
    <t>6,572,329 / 3,456,363 = 1.90</t>
  </si>
  <si>
    <t>La empresa cuenta S/ 190 por cada</t>
  </si>
  <si>
    <t>Prueba acida</t>
  </si>
  <si>
    <t>Activo corriente - nventaios / Pasivo corriente</t>
  </si>
  <si>
    <t>6,572,329 - 4,358,600 /  3,456,363 = 0.90</t>
  </si>
  <si>
    <t>La empresa cuenta S/ 0.90 por cada S/ 1.00 de deuda corriente</t>
  </si>
  <si>
    <t>Liquidez inmediata</t>
  </si>
  <si>
    <t>Efectivo y equivalente de efectivo / Pasivo corriente</t>
  </si>
  <si>
    <t xml:space="preserve">309,932 / 3,456,363 
= 0.089 </t>
  </si>
  <si>
    <t>La empresa cuenta S/ 0.10 por cada S/ 1.00 de deuda corriente</t>
  </si>
  <si>
    <t>capital de trabajo</t>
  </si>
  <si>
    <t xml:space="preserve">Activo corriente - pasivo corriente </t>
  </si>
  <si>
    <t xml:space="preserve">6,572,329 - 3,456,363 = 3,115,966 </t>
  </si>
  <si>
    <t>La empresa cuenta con S/ 3, 115,966 como capital de trabajo, para poder  operar, en el sector comercial monto no razonable ya que si comparamos  con el capital invertido por los socios asciende a SI 8, 100,000, existe una  desproporción entre la inversión des- tinado al capital de trabajo y la inver- sión en activos de propiedad planta  y equipo que alcanza a S/.8,584,850</t>
  </si>
  <si>
    <t>Periodo pro medio de cobranza</t>
  </si>
  <si>
    <t>Cuentas por cobrar (x) 360 Días/ Ventas anuales</t>
  </si>
  <si>
    <t xml:space="preserve">1,222,800 X 360 / 8,800,000 = 50.02 Días </t>
  </si>
  <si>
    <t>El tiempo que tarda en convertirse en efectivo las cuentas por cobrar es de 50 días</t>
  </si>
  <si>
    <t>Rotación de cuentas por cobrar</t>
  </si>
  <si>
    <t>Ventas/ Cuentas por cobrar</t>
  </si>
  <si>
    <t>8,800,000 / 1,222,800 = 7.19 360/ 50.02 = 7.19 Veces</t>
  </si>
  <si>
    <t>La cuentas por cobrar circulan 7 veces durante el año comercial, o lo que significa que, se convierten en efectivo en promedio de 7 veces al año, estándar ideal en empresas comercial la rotación debe ser mensual</t>
  </si>
  <si>
    <t>Rotación de inventario</t>
  </si>
  <si>
    <t>Inventario promedio * 360 dias / costo de ventas</t>
  </si>
  <si>
    <t>Inventario promedio 357,000 + 4,440,00 ; 4, 797,000 / 2 = 2,398,500</t>
  </si>
  <si>
    <t xml:space="preserve">Esto quiere decir que los inventarios se venden cada 172 días, lo que de muestra una baja o lenta rotación de los inventarios, en nuestro caso 2.28 veces al año. A mayor rotación mayor movilidad del capital de trabajo invertido en nventarios y más rápida es la generación de utilidades
</t>
  </si>
  <si>
    <t>2,398.500 X 360 / 5,47 4,000 = 157.7 Días 360 Días / 157,7 = 2.28 veces al año</t>
  </si>
  <si>
    <t>Inventario inical           357,000         (+)Compras              9,552,000              (-) Inventario final   (4,440,000)   = Costo de ventas   5,474,000</t>
  </si>
  <si>
    <t>(Costo de ventas / inventario promedio) x 2 (5,474,000 / 4,797,000) X 2 =1.14 X 2=2.28 veces</t>
  </si>
  <si>
    <t>Período promedio de pago a proveedores</t>
  </si>
  <si>
    <t>Cuentas por pagar (promeio) x 360 días/ compras a proveedores 3,025,952 X 360 / 9,552,000 = 114.04 Días  360 / 114.04 = 3.16 Veces al año</t>
  </si>
  <si>
    <t>Inventario promedio 1,327, 150 + 1,698,802 = 3,025,952            Inventario inicial CXP 1,327,150 (+) Inventariofinal CXP 1,698,802 = Total 3,025,952</t>
  </si>
  <si>
    <t>* Obtener evidencia de auditoria al evaluar el grado de aplicación de las NIIF, el auditor deberá evaluar si los estados finanacieros están preparados, en todos sus aspectos importantes, de acuerdo con los requerimientos de las NIIF.</t>
  </si>
  <si>
    <t>* Evaluar la correcta aplicación del marco de referencia de informacion finanaciera aplicable, teniendo en cuenta los lineamientos y criterios establecidos por la NIIF.</t>
  </si>
  <si>
    <t>* Evaluación a las operaciones y saldos que sustentas los estados financieros, los mismos que deben estar contabilizados de acuerdo a los lineamientos y criterios establecidos en las distintas normas que conforman el marco de referencia de información financiera.</t>
  </si>
  <si>
    <t>✓</t>
  </si>
  <si>
    <t>Determine si las cuentas por cobrar y clientes corresponden a la compañía.</t>
  </si>
  <si>
    <t>c) Políticas de negocio</t>
  </si>
  <si>
    <t>d) Políticas de Contabilidad</t>
  </si>
  <si>
    <t>BG-</t>
  </si>
  <si>
    <t>Legalización de gastos no autorizados por el responsable definido en las políticas de la compañía.</t>
  </si>
  <si>
    <t>Pérdida de dinero por entrega del efectivo al funcionario responsable, sin controles de seguridad.</t>
  </si>
  <si>
    <t>Información financiera no confiable por reportes inconsistentes generados del sistema.</t>
  </si>
  <si>
    <t>Se hacen arqueos sorpresivos? Periodicidad, resultados o diferencias.</t>
  </si>
  <si>
    <t>3 A.N.G ADMINISTRACIÓN DE NEGOCIOS GERENCIALES CÍA. LTDA.</t>
  </si>
  <si>
    <t>REPORTE DIARIO DE TRABAJO</t>
  </si>
  <si>
    <t>Final:</t>
  </si>
  <si>
    <t>GUIA:</t>
  </si>
  <si>
    <t xml:space="preserve">Integro/Reintegro </t>
  </si>
  <si>
    <t>EMPRESA:</t>
  </si>
  <si>
    <t>XXXXX</t>
  </si>
  <si>
    <t>K.B.</t>
  </si>
  <si>
    <t>APROBADO POR:</t>
  </si>
  <si>
    <t>PERIODO :</t>
  </si>
  <si>
    <t>ÁREA:</t>
  </si>
  <si>
    <t>MONTO DEL ÁREA:</t>
  </si>
  <si>
    <t>CUENTA:</t>
  </si>
  <si>
    <t>CÓDIGO</t>
  </si>
  <si>
    <t>DESCRIPCIÓN</t>
  </si>
  <si>
    <t>VALOR</t>
  </si>
  <si>
    <t>1.1.1.</t>
  </si>
  <si>
    <t>MONTO DE CUENTA:</t>
  </si>
  <si>
    <t>ALCANCE:</t>
  </si>
  <si>
    <t>MATERIALIDAD:</t>
  </si>
  <si>
    <t>RIESGO:</t>
  </si>
  <si>
    <t>ALTO:</t>
  </si>
  <si>
    <t>MEDIO:</t>
  </si>
  <si>
    <t>(X)</t>
  </si>
  <si>
    <t>BAJO:</t>
  </si>
  <si>
    <t>TIPO DE PRUEBA:</t>
  </si>
  <si>
    <t>Análisis, Cumplimiento y Sustantivas</t>
  </si>
  <si>
    <t>Integridad y Exactitud</t>
  </si>
  <si>
    <t>TIEMPO ESTIMADO:</t>
  </si>
  <si>
    <t>HORAS</t>
  </si>
  <si>
    <t>¿¿¿</t>
  </si>
  <si>
    <t>NARRATIVA DE LA PRUEBA</t>
  </si>
  <si>
    <t xml:space="preserve">NIA </t>
  </si>
  <si>
    <t>¿¿</t>
  </si>
  <si>
    <t>NOMBRE NIA</t>
  </si>
  <si>
    <t>IDENTIFICACION Y VALORACION DE LOS RIESGOS DE INCORRECCION MATERIAL MEDIANTE EL CONOCIMIENTO DE LA ENTIDAD Y DE SU ENTORNO</t>
  </si>
  <si>
    <t>¿¿¿¿</t>
  </si>
  <si>
    <t>NIA PARRAFO:</t>
  </si>
  <si>
    <t>El objetivo del auditor es identificar y valorar los riesgos de incorrección material, debida a fraude o error, tanto en los estados financieros como en las afirmaciones, mediante el conocimiento de la entidad y de su entorno, incluido su control interno, con la finalidad de proporcionar una base para el diseño y la implementación de respuestas a los riesgos valorados de incorrección material.</t>
  </si>
  <si>
    <t>PYMES, NIIF NIC:</t>
  </si>
  <si>
    <t>NIIF  PYMES:</t>
  </si>
  <si>
    <t>NIIF FULL:</t>
  </si>
  <si>
    <t>NORMA CONTAB.</t>
  </si>
  <si>
    <t>NIIF PYMES</t>
  </si>
  <si>
    <t>¿¿¿¿¿¿¿</t>
  </si>
  <si>
    <t>DETALLE SECCIÓN:</t>
  </si>
  <si>
    <t>NIIF COMPLETAS</t>
  </si>
  <si>
    <t>¿¿¿¿¿¿¿¿</t>
  </si>
  <si>
    <t>DETALLE NIIF:</t>
  </si>
  <si>
    <t>DEPENDE SI SU EMPRESA ES FULL O PYMES APLIQUE LA QUE LE CORRESPONDA</t>
  </si>
  <si>
    <t>(102) Cuentas y Documentos por Cobrar</t>
  </si>
  <si>
    <t>Verificar la existencia de deudores incobrables y su método de cálculo contable, Comprobando si hay una valuación permanente respecto de intereses y reajustes del monto de las cuentas por cobrar para efectos del balance  si estos Revisando si estor valores corresponden a transacciones y si no existen devoluciones descuentos o cualquier otro elemento que deba considerarse.</t>
  </si>
  <si>
    <t>CONFIRMACIONES EXTERNA</t>
  </si>
  <si>
    <t>Algunos ejemplos de procedimientos de auditoría alternativos que el auditor puede aplicar incluye lo siguiente: Para saldos de cuentas a cobrar, examen de cobros posteriores específicos, documentación de
envío, y ventas próximas al cierre del periodo.</t>
  </si>
  <si>
    <t>INSTRUMENTOS FINANCIEROS</t>
  </si>
  <si>
    <t>NIIF 9- INSTRUMENTOS FINANCIEROS</t>
  </si>
  <si>
    <t>102-1</t>
  </si>
  <si>
    <t>(103) Otros Activos Financieros Corrientes</t>
  </si>
  <si>
    <t xml:space="preserve">Preparar un análisis de cargos diferidos. 
Determinar si es correcto que se difieran o amorticen cargos diferidos pocos comunes. Preparar cedula de diferidos. 
Investigar saldos anormales y su objetivo principal es obtener evidencia suficiente de que los gastos pagados por anticipado representen beneficios futuros o la integridad en el registro de las operaciones contables.
</t>
  </si>
  <si>
    <t xml:space="preserve">El objetivo de esta norma consiste en establecer principios para la información financiera sobre los activos financieros y los pasivos financieros, de forma que se presente información pertinente y útil para los usuarios de los estados financieros a efectos de la evaluación de los importes, del calendario y de la incertidumbre de los flujos de efectivo futuros de la entidad. </t>
  </si>
  <si>
    <t>NIC 1 PRESENTACION DE ESTADOS FINANCIEROS</t>
  </si>
  <si>
    <t>Un activo debe clasificarse como corriente cuando su saldo se espera realizar, o se tiene para su venta o consumo, en el transcurso del ciclo normal de la explotación de la empresa o se mantiene fundamentalmente por motivos comerciales, o para un plazo corto de tiempo, y se espera realizar dentro del periodo de doce meses tras la fecha del balance.</t>
  </si>
  <si>
    <t>103-1</t>
  </si>
  <si>
    <t>(104) INVENTARIO</t>
  </si>
  <si>
    <t>EVIDENCIA DE AUDITORIA</t>
  </si>
  <si>
    <t xml:space="preserve">El objetivo de la norma internacional de auditoria es obtener evidencia de auditoría suficiente y apropiada respecto de la existencia y condición del inventario. Si el inventario es un rubro significativo en los estados financieros, el auditor deberá obtener evidencia de auditoría suficiente y apropiada, respecto a la existencia y condición del inventario </t>
  </si>
  <si>
    <t>NIC 2 NORMA INTERNACIONAL DE CONTABILIDAD</t>
  </si>
  <si>
    <t>Un tema fundamental en la contabilidad de los inventarios es la cantidad de costo que debe acumularse en un activo, para diferirlo hasta que los ingresos correspondientes sean reconocidos. Esta Norma suministra una guía práctica para la determinación de tal costo, así como para el subsecuente reconocimiento cómo gasto del periodo, incluyendo también cualquier deterioro que rebaje el importe en libros al valor neto realizable.</t>
  </si>
  <si>
    <t>(105) Gastos Anticipados</t>
  </si>
  <si>
    <t>los gastos pagados por anticipado representan beneficios o servicios a ser recibidos o utilizados en los próximos ejercicios periodos, por los cuales se ha contraído una obligación o desembolsado fondos.Todas las transacciones o saldos de los gastos diferidos están adecuada e íntegramente contabilizados en los registros correspondientes.</t>
  </si>
  <si>
    <t>¿¿¿¿¿¿</t>
  </si>
  <si>
    <t>¿¿¿¿¿</t>
  </si>
  <si>
    <t>(111) Activos Fijos</t>
  </si>
  <si>
    <t>Proporcionar la evidencia objetiva de que las cantidades incluidas en el balance general son validas, genuinas y dignas de confianza y no simples estimaciones optimistas o conjeturas imaginarias.</t>
  </si>
  <si>
    <t>111-1</t>
  </si>
  <si>
    <t>(201) Cuentas por pagar</t>
  </si>
  <si>
    <t xml:space="preserve">(202) Obligaciones con Instituciones Financieras </t>
  </si>
  <si>
    <t>Indagar si existe una Política de Tesorería para la solicitud de préstamos bancarios donde se establecen los lineamientos para las operaciones de endeudamiento.  Observar si las obligaciones financieras están bien avaluadas.Comprobar la autenticidad de las obligaciones contraídas con las entidades financieras.Verificar que estas obligaciones hayan sido contratadas con entidades autorizadas por la Superintendencia Financiera, y pactadas a las tasas de interés del mercado.</t>
  </si>
  <si>
    <t>AUDITORIA DE ESTADOS FINANCIEROS</t>
  </si>
  <si>
    <t xml:space="preserve"> Este capítulo desarrolla el reconocimiento, medición, baja en cuentas e información a revelar de las obligaciones financieras. Las obligaciones financieras y cuentas por pagar se reconocerán en los estados financieros solo cuando cumplan las condiciones para reconocimiento de pasivos</t>
  </si>
  <si>
    <t>Este capítulo desarrolla el reconocimiento, medición, baja en cuentas e información a revelar de las obligaciones financieras y las cuentas por pagar. Un pasivo financiero (cuentas por pagar comerciales, documentos por pagar y préstamos por pagar), es una obligación contractual para entregar dinero u otros activos financieros a terceros (otra entidad o persona natural).</t>
  </si>
  <si>
    <t>202-1</t>
  </si>
  <si>
    <t>(204) Acumulaciones y Provisiones</t>
  </si>
  <si>
    <t>Los beneficios a los empleados comprenden todos los tipos de contraprestaciones que la entidad proporciona a los trabajadores, incluyendo administradores y gerentes, a cambio de sus servicios. Esta sección se aplicará a todos los beneficios a los empleados, excepto los relativos a transacciones con pagos basados en acciones. a) Beneficios a corto plazo a los empleados, que son los beneficios a los empleados (distintos de los beneficios por terminación) cuyo pago será totalmente atendido en el término de los doce meses siguientes al cierre del periodo en el cual los empleados han prestado sus servicios.</t>
  </si>
  <si>
    <t>(207) Retenciones por Pagar</t>
  </si>
  <si>
    <t>Elaborar el programa de trabajo de auditoría para la cuenta impuestos por pagar de la empresa de conformidad con las NIAS mediante la elaboración de papeles de trabajo.de conformidad con los hallazgos encontrados.</t>
  </si>
  <si>
    <t>IMPUESTOS SOBRE LAS GANANCIAS</t>
  </si>
  <si>
    <t>Gasto (ingreso) por el impuesto sobre las ganancias es el importe total que, por este concepto, se incluye al determinar la ganancia o pérdida del ejercicio, conteniendo tanto el impuesto corriente como el diferido.
Impuesto corriente es la cantidad a pagar (recuperar) por el impuesto sobre las ganancias relativa a la ganancia (pérdida) fiscal del ejercicio. Pasivos por impuestos diferidos son las cantidades de impuestos sobre las ganancias a pagar en ejercicios futuros, relacionadas con las diferencias temporarias imponibles.</t>
  </si>
  <si>
    <t>IMPUESTO A LAS GANANCIAS</t>
  </si>
  <si>
    <t>El cálculo del gasto (o ingreso) por impuestos corrientes: importe del impuesto a las ganancias por pagar (o recuperar) en el periodo actual y los ajustes relacionados con el impuesto corriente de periodos anteriores. El cálculo del gasto (ingreso) por impuestos diferidos: importe que surge de reconocer activos y pasivos por impuestos diferidos nuevos, y de reconocer cambios en los activos y pasivos por impuestos diferidos existentes. Si las ganancias contables (es decir, ganancias en el estado de resultados o en el estado del resultado integral) fueran siempre iguales a las ganancias fiscales (es decir, ganancias sobre las que se calcula el impuesto por pagar) y ambos tipos de ganancias se determinaran siempre utilizando las mismas reglas, la contabilización del impuesto a las ganancias sería sencilla. Implicaría calcular el importe por pagar aplicando la tasa impositiva a las ganancias contables, reconocer un pasivo y un gasto por dicho importe y registrar luego el pago eventual al momento de liquidar el pasivo.</t>
  </si>
  <si>
    <t>NIC 12 IMPUESTO A LAS GANANCIAS</t>
  </si>
  <si>
    <t>El objetivo de esta norma es prescribir el tratamiento contable del impuesto a las ganancias. El principal problema al contabilizar el impuesto a las ganancias es cómo tratar las consecuencias actuales y futuras de:
(a) la recuperación (liquidación) en el futuro del importe en libros de los activos (pasivos) que se han reconocido en el estado de situación financiera de la entidad; y (b) las transacciones y otros sucesos del periodo corriente que han sido objeto de reconocimiento en los estados financieros.</t>
  </si>
  <si>
    <t>¿¿¿¿¿¿¿¿¿¿</t>
  </si>
  <si>
    <t>El objetivo de una auditoría es aumentar el grado de confianza de los usuarios en los estados financieros. Esto se logra mediante la expresión, por parte del auditor, de una opinión sobre si los estados financieros han sido preparados, en todos los aspectos materiales, de conformidad con un marco de información financiera aplicable.</t>
  </si>
  <si>
    <t>(300) Patrimonio</t>
  </si>
  <si>
    <t>el patrimonio esta formado por un conjunto de bienes, derechos y obligaciones pertenecientes a una empresa, y que constituyen los medios economicos y financieros a traves de los cuales esta puede cumplir con sus fines.</t>
  </si>
  <si>
    <t>El objetivo de esta norma consiste en establecer principios para la presentacion de los instrumentos financieros como pasivos o patrimonio neto, asi como para la compensacion de activos financieros y pasivos financieros. Esta norma sera aplicada por toodass las empresas, y a todos los tipos de instrumentos financieros, exepto aquellas participaciones en dependientes, asociados o negocios conjuntos que se contabilisen de acuerdo con la NIIF 10 y la NIC 27 0 28.</t>
  </si>
  <si>
    <t>NIC 32 INSTRUMENTOS FINANCIEROS</t>
  </si>
  <si>
    <t>La Sección 22 contempla el tratamiento contable de los instrumentos de patrimonio que son emitidos para individuos u otras partes que actúan en calidad de inversores en instrumentos de patrimonio (es decir, en calidad de propietarios), por ejemplo, las aportaciones de capital, las recompras por la entidad de sus propios instrumentos de patrimonio y los dividendos.
La NIIF para las PYMES define a los propietarios como tenedores de instrumentos clasificados como patrimonio. Por consiguiente, “un propietario” en una entidad es toda aquella parte que tenga un instrumento en dicha entidad al que esta clasifique como patrimonio. “Propietario” no hace referencia al propietario legal ni a la parte controladora de una entidad.</t>
  </si>
  <si>
    <t xml:space="preserve">Los instrumentos financieros emitidos por la entidad que cumplan la definición de un instrumento de patrimonio de la NIC 32 (incluyendo opciones y certificados de opción para la suscripción de acciones) o que se requiera que sean clasificados como un instrumento de patrimonio de acuerdo con los párrafos 16A y 16B o los párrafos 16C y 16D de la NIC 32. No obstante, el tenedor de este instrumento de patrimonio aplicará esta Norma a esos instrumentos, a menos que cumplan la excepción mencionada en el apartado (a) anterior. </t>
  </si>
  <si>
    <t>(600) Ventas Netas</t>
  </si>
  <si>
    <t>Representan los ingresos prevenientes de las operaciones normales de la empresa por la enajenacion de bienes o srvicios, deducidos de las devoluciones recibidas y las rebajadas y descuentos concedidos sobre dichos ingresos</t>
  </si>
  <si>
    <t>530ni</t>
  </si>
  <si>
    <t>MUESTREO DE AUDITORIA</t>
  </si>
  <si>
    <t>La norma internacional de auditoria 530 trata del uso del muestreo de auditoria estadístico y no estadístico cuando el auditor ha decidido usar muestreo de auditoria. Esto implica el diseño y selección de la muestra de auditoria, desarrollando pruebas de control y pruebas de detalle, evaluando los resultados de la muestra.</t>
  </si>
  <si>
    <t>Esta Sección se aplicará al contabilizar ingresos de actividades ordinarias procedentes de las siguientes transacciones y sucesos:
(a) La venta de bienes (si los produce o no la entidad para su venta o los adquiere para su reventa).
(b) La prestación de servicios.
(c) Los contratos de construcción en los que la entidad es el contratista.
(d) El uso, por parte de terceros, de activos de la entidad que produzcan intereses, regalías o dividendos.</t>
  </si>
  <si>
    <t xml:space="preserve">Los ingresos de actividades ordinarias procedentes de la venta de bienes deben ser reconocidos y registrados en los estados financieros cuando se cumplen todas y cada una de las siguientes condiciones:
(a) la entidad ha transferido al comprador los riesgos y ventajas, de tipo significativo, derivados de la propiedad de los bienes;
(b) la entidad no conserva para sí ninguna implicación en la gestión corriente de los bienes vendidos, en el grado usualmente asociado con la propiedad, ni retiene el control efectivo sobre los mismos; </t>
  </si>
  <si>
    <t>(700) Gastos Administrativos</t>
  </si>
  <si>
    <t>PROCEDIMIENTOS ANALITICOS</t>
  </si>
  <si>
    <t>La norma internacional de auditoria 520 expone la responsabilidad del auditor de efectuar procedimientos analíticos sustantivos durante la auditoria y al final de la auditoria para ayudar a forma la conclusión general sobre los estados financieros.</t>
  </si>
  <si>
    <t>PRESENTACION DE ESTADOS FINANCIEROS</t>
  </si>
  <si>
    <t>NIIF 7 INSTRUMENTOS FINANCIEROS</t>
  </si>
  <si>
    <t>gastos son los decrementos de los beneficios económicos, producidos a lo largo del periodo contable, en forma de salidas o disminuciones del valor de los activos, o bien del nacimiento o aumento de los pasivos, que da como resultado decrementos en el patrimonio neto y no están relacionados con las distribuciones realizadas a los propietarios de este patrimonio.</t>
  </si>
  <si>
    <t>(700-1) GASTOS DE VENTAS</t>
  </si>
  <si>
    <t>(701) Costo de Ventas</t>
  </si>
  <si>
    <t>El objetivo del auditor es diseñar y aplicar procedimientos de auditoría de forma que le permita obtener evidencia de auditoría suficiente y adecuada para poder alcanzar conclusiones razonables en las que basar su opinión.</t>
  </si>
  <si>
    <t>Una entidad incluirá en el costo de los inventarios todos los costos de compra, costos de transformación y otros costos incurridos para darles su condición y ubicación actual.</t>
  </si>
  <si>
    <t>el costo de ventas debe reflejar operaciones relacionadas exclusivamento con el proseco productivo de la empresa eliminando cualquier partida diferente a este proceso, por su naturaleza conpleja es una partida dificil de cuantificar.</t>
  </si>
  <si>
    <t>PROCEDIMIENTO ANALITICO</t>
  </si>
  <si>
    <t>(708) Gastos Financieros</t>
  </si>
  <si>
    <t>708-1</t>
  </si>
  <si>
    <t>ACTA DE TOMA FÍSICA DE INVENTARIO</t>
  </si>
  <si>
    <t>CONSTANCIA DE PARTICIPACIÓN DE AUDITORÍA EXTERNA</t>
  </si>
  <si>
    <t>COMPAÑÍA:</t>
  </si>
  <si>
    <t>Fecha:</t>
  </si>
  <si>
    <t>Dirección:</t>
  </si>
  <si>
    <t>Hora de Inicio:</t>
  </si>
  <si>
    <t>MÉTODO DE CONTEO UTILIZADO: INVENTARIO DE ALMACÉN</t>
  </si>
  <si>
    <t>MÉTODO</t>
  </si>
  <si>
    <t>INVENTARIO GENERAL</t>
  </si>
  <si>
    <t>INVENTARIO SELECTIVO</t>
  </si>
  <si>
    <t>INVENTARIO AL BARRER</t>
  </si>
  <si>
    <t>PERSONAS QUE INTERVIENEN</t>
  </si>
  <si>
    <t>NOMBRE</t>
  </si>
  <si>
    <t>CARGO</t>
  </si>
  <si>
    <t>_______________________________</t>
  </si>
  <si>
    <t>_____________________________</t>
  </si>
  <si>
    <t>Siendo las _ _:_ _ -_ _ horas, se da por concluida la toma física de inventario.</t>
  </si>
  <si>
    <t>En constancia de la participación, firman las personas involucradas:</t>
  </si>
  <si>
    <t>f.)_______________________</t>
  </si>
  <si>
    <t>MÉTODOS DE CONTEO DE INVENTARIOS</t>
  </si>
  <si>
    <t>Inventario físico de almacén</t>
  </si>
  <si>
    <t>Es una forma de verificación física que consiste en constatar la existencia o presencia real de los suministros, insumos, repuestos y otros bienes o materiales almacenados, apreciar su estado de conservación y condiciones de seguridad.</t>
  </si>
  <si>
    <t>Se tienen los siguientes tipos de inventario:</t>
  </si>
  <si>
    <r>
      <t>·</t>
    </r>
    <r>
      <rPr>
        <sz val="7"/>
        <color theme="1"/>
        <rFont val="Times New Roman"/>
        <family val="1"/>
      </rPr>
      <t xml:space="preserve">         </t>
    </r>
    <r>
      <rPr>
        <sz val="12"/>
        <color theme="1"/>
        <rFont val="Cambria"/>
        <family val="1"/>
      </rPr>
      <t xml:space="preserve"> </t>
    </r>
    <r>
      <rPr>
        <b/>
        <sz val="12"/>
        <color theme="1"/>
        <rFont val="Cambria"/>
        <family val="1"/>
      </rPr>
      <t>Inventario general</t>
    </r>
  </si>
  <si>
    <t>Denominado también inventario masivo, incluye a todos los bienes almacenados en los diferentes ambientes o depósitos de la empresa y sirve de sustento a los Estados Financieros de la entidad. Este inventario requiere de un apropiado programa y se realiza por lo menos una vez en cada ejercicio.</t>
  </si>
  <si>
    <t>El inventario general normalmente se efectúa cerrando las operaciones del almacén por uno o varios días, pudiendo realizarse también en movimiento tomando las precauciones que se señalan en la presente norma.</t>
  </si>
  <si>
    <r>
      <t>·</t>
    </r>
    <r>
      <rPr>
        <sz val="7"/>
        <color theme="1"/>
        <rFont val="Times New Roman"/>
        <family val="1"/>
      </rPr>
      <t xml:space="preserve">         </t>
    </r>
    <r>
      <rPr>
        <b/>
        <sz val="12"/>
        <color theme="1"/>
        <rFont val="Cambria"/>
        <family val="1"/>
      </rPr>
      <t>Inventario selectivo.-</t>
    </r>
  </si>
  <si>
    <t>Comprende a un grupo de bienes previamente seleccionados. Se realiza periódicamente o cada vez que sea necesario comprobar que los registros de stock se mantienen al día así como para verificar que las existencias físicas concuerden con las tarjetas de control visible de almacén y los registros físico - valorados correspondientes.</t>
  </si>
  <si>
    <t>Se realiza sin paralizar las actividades de almacén pudiendo o no bloquear temporalmente la documentación y el despacho del grupo de bienes objeto del inventario por el plazo que dure el mismo.</t>
  </si>
  <si>
    <r>
      <t>·</t>
    </r>
    <r>
      <rPr>
        <sz val="7"/>
        <color theme="1"/>
        <rFont val="Times New Roman"/>
        <family val="1"/>
      </rPr>
      <t xml:space="preserve">         </t>
    </r>
    <r>
      <rPr>
        <b/>
        <sz val="12"/>
        <color theme="1"/>
        <rFont val="Cambria"/>
        <family val="1"/>
      </rPr>
      <t>Inventario al barrer</t>
    </r>
  </si>
  <si>
    <t>Modalidad que consiste en que el equipo de verificadores procede a efectuar el inventario empezando por un punto determinado del almacén efectuando el conteo de todos los bienes encontrados sin excepción.</t>
  </si>
  <si>
    <t xml:space="preserve"> f.)______________________</t>
  </si>
  <si>
    <t>f.)______________________</t>
  </si>
  <si>
    <t>_________________________________</t>
  </si>
  <si>
    <t>(marque x)</t>
  </si>
  <si>
    <t>Verificar calculo de amortización y referencie su cargo a resultados.</t>
  </si>
  <si>
    <t>Selectivamente compruebe que las plantas que han dejado de estar en proceso vegetativo hayan sido reclasificadas a producción en cuentas contables debidamente identificables.</t>
  </si>
  <si>
    <t xml:space="preserve">Verificar los parámetros considerados para la estimación de vidas útiles de los activos biológicos plantas con el técnico de la compañía, con la finalidad de lograr determinar su razonabilidad. </t>
  </si>
  <si>
    <t>Para las plantas en producción que se hayan determinado erradicarlas o darlas de baja, evaluar con la administración las causas o las razones para tomar estas decisiones. Verificar el adecuado registro y los sustentos correspondientes para tornar en deducibles estos conceptos.</t>
  </si>
  <si>
    <t>Compruebe que los montos de plantas en proceso vegetativo se hayan acumulado en base a un sistema de costos agrícolas adecuado.</t>
  </si>
  <si>
    <t xml:space="preserve">Verifique que los costos derivados de los invernaderos y plásticos vía depreciación, se hayan incorporado al costo inicial de los activos en proceso vegetativo. </t>
  </si>
  <si>
    <t>¿¿¿¿¿¿¿¿¿</t>
  </si>
  <si>
    <t xml:space="preserve">El objetivo de esta Norma es prescribir el tratamiento contable de propiedades, planta y equipo, de forma que los usuarios de los estados financieros puedan conocer la información acerca de la inversión que la entidad tiene en sus propiedades, planta y equipo, así como los cambios que se hayan producido en dicha inversión. Los principales problemas que presenta el reconocimiento contable de propiedades, planta y equipo son la contabilización de los activos, la determinación de su importe en libros y los cargos por depreciación y pérdidas por deterioro que deben reconocerse con relación a los mismos.
</t>
  </si>
  <si>
    <t>Los documentos liquidados son inutilizados y archivados adecuadamente.</t>
  </si>
  <si>
    <t>Los activos y pasivos (derechos y obligaciones) están influidos por corrientes jurídico– patrimoniales (sustentadas en el dominio o propiedad) y económico–financieras, que condicionan el devengo. Estas corrientes pueden no ser definitivas en cuanto a la titularidad, cuantía y/o vencimiento: es lo que pertenece al campo de las contingencias.</t>
  </si>
  <si>
    <t>¿¿¿¿111</t>
  </si>
  <si>
    <t>Revice adecuadamente el Crédito Tributario por el IVA pagado en las compras gravados con este impuesto, tarifa 12% siempre que tales bienes y servicios se destinen a la producción y comercialización de otros bienes y servicios gravados (Art. 66 LRTI).</t>
  </si>
  <si>
    <t>Concilie el valor declarado en el casillero(Crédito Tributario IVA a favor de la Empresa) con la declaración del Impuesto a la Renta (formulario101), y lo registrado en los mayores contables y en la declaración del Impuesto al Valor Agregado</t>
  </si>
  <si>
    <t>Verifique que se archivan de manera adecuada todas las declaraciones fiscales presentadas</t>
  </si>
  <si>
    <t>Ajustes de impuestos no autorizados e inoportunidad en su registro.</t>
  </si>
  <si>
    <t>Se cuenta con controles auxiliares y se comparan y concilian dichos estados de cuenta contra los registros contables.</t>
  </si>
  <si>
    <t>¿Existe segregación adecuada de funciones en el personal encargado del control de los pasivos, el pago de pasivos , así como la persona que tiene el registro y control de los pasivos?</t>
  </si>
  <si>
    <t xml:space="preserve">¿Existencia  de procedimientos formales para autorización, revisión y aprobación. Las conciliaciones no son oportunas o no son revisadas o las partidas de conciliación reciben seguimiento oportuno. </t>
  </si>
  <si>
    <t xml:space="preserve">¿Existe reconocimiento de pasivos con excusa que no han llegado las facturas Subestimando pasivos, éstas son algunas de las situaciones más comunes: 
. Trasladando pasivos del año corriente al año siguiente 
. Escondiendo obligaciones financieras 
. Escondiendo pasivos contingentes con sentencia judicial 
. No reconocimiento de provisiones por daños y perjuicios con terceros </t>
  </si>
  <si>
    <t xml:space="preserve">¿Existe comunicación sobre las obligaciones y pasivos pendientes de pago, entre las áreas que comprometen operaciones tales como el área de abastecimientos, área de infraestructura u otras áreas con capacidad de gasto y la oficina de contabilidad. </t>
  </si>
  <si>
    <t>¿Se ha confirmado los importes y detalles de los préstamos directamente con los prestamistas o registradores?</t>
  </si>
  <si>
    <t>Son los términos del préstamo (por ejemplo, términos de pago, tasa de interés)están revelados en los estados financieros?</t>
  </si>
  <si>
    <t>Durante el año, hizo la empresa recaudación de fondos mediante la emisión de acciones o instrumentos financieros similares?Si sí, considerar si los costos de transacción relacionados:</t>
  </si>
  <si>
    <t>Los pedidos son aprobados antes de su embarque.</t>
  </si>
  <si>
    <r>
      <rPr>
        <b/>
        <sz val="11"/>
        <color theme="1"/>
        <rFont val="Times New Roman"/>
        <family val="1"/>
      </rPr>
      <t>¿De acuerdo a la estructura funcional de la compañía,</t>
    </r>
    <r>
      <rPr>
        <sz val="11"/>
        <color theme="1"/>
        <rFont val="Times New Roman"/>
        <family val="1"/>
      </rPr>
      <t xml:space="preserve"> existe una adecuada segregación de funciones y son independientes los empleados que manejan las cuentas por cobrar?</t>
    </r>
  </si>
  <si>
    <t>Los precios de venta y las condiciones de crédito se basan en documentos aprobados.</t>
  </si>
  <si>
    <t>Las facturas de venta son revisadas en cuanto a: Precios, cantidades, condiciones de crédito, corrección aritmética, contra pedido del cliente.</t>
  </si>
  <si>
    <t>Se efectúan análisis estadísticos por productos, líneas de productos, etc.</t>
  </si>
  <si>
    <t>Definición inadecuada de precios de ventas por debilidad en la asociación de costos por órdenes de producción.</t>
  </si>
  <si>
    <t>Producción excesiva e insuficiente por inadecuado control de la programación de producción.</t>
  </si>
  <si>
    <t xml:space="preserve">Gastos son los decrementos en los beneficios económicos, producidos a lo largo del periodo sobre el que se informa, en forma de salidas o disminuciones del valor de los activos, o bien por la generación o el aumento de los pasivos, que dan como resultado decrementos en el patrimonio, distintos de los relacionados con las distribuciones realizadas a los inversores de patrimonio.
Las aportaciones de inversores de patrimonio (y las distribuciones a estos) correspondientes a un periodo sobre el que se informa se presentan en un estado de cambios en el patrimonio neto  Flujos de efectivo son las entradas y salidas de efectivo y equivalentes al efectivo. La información sobre los cambios en el efectivo y equivalentes al efectivo de una entidad correspondiente a un periodo sobre el que se informa se presenta en el estado de flujos de efectivo de la entidad  </t>
  </si>
  <si>
    <t>El Objetivo de la revisión de los gastos debe obedecer a querer tener la certeza de su correcta realización y que estos cumplan con los requisitos administrativos y fiscales que le den su validez. Para eso es necesaio Verificar que los gastos registrados sean reales:Que correspondan al ejercicio en que se incurrieron./Que estén bien clasificados en atención a su origen y concepto./Determinar los gastos extraordinarios para destacarlos en el estado de resultados.</t>
  </si>
  <si>
    <t xml:space="preserve">Gastos son los decrementos en los beneficios económicos, producidos a lo largo del periodo sobre el que se informa, en forma de salidas o disminuciones del valor de los activos, o bien por la generación o el aumento de los pasivos, que dan como resultado decrementos en el patrimonio, distintos de los relacionados con las  distribuciones realizadas a los inversores de patrimonio. Las aportaciones de inversores de patrimonio (y las distribuciones a estos) correspondientes a un periodo sobre el que se informa se presentan en un estado de
cambios en el patrimonio neto. Flujos de efectivo son las entradas y salidas de efectivo y equivalentes al efectivo. La información sobre los cambios en el efectivo y equivalentes al efectivo de una entidad correspondiente a un periodo sobre el que se informa se presenta en el estado de flujos de efectivo de la entidad  </t>
  </si>
  <si>
    <t>El Objetivo de la revisión de los gastos debe obedecer a querer tener la certeza de su correcta realización y que estos cumplan con los requisitos administrativos y fiscales que le den su validez. Para eso es necesaio Verificar que los gastos registrados sean reales: /Que correspondan al ejercicio en que se incurrieron./Que estén bien clasificados en atención a su origen y concepto.
Determinar los gastos extraordinarios para destacarlos en el estado de resultados.</t>
  </si>
  <si>
    <t>El Objetivo de la revisión de los gastos debe obedecer a querer tener la certeza de su correcta realización y que estos cumplan con los requisitos administrativos y fiscales que le den su validez. Para eso es necesaio Verificar que los gastos registrados sean reales.:Que correspondan al ejercicio en que se incurrieron.Que estén bien clasificados en atención a su origen y concepto.
Determinar los gastos extraordinarios para destacarlos en el estado de resultados.</t>
  </si>
  <si>
    <t xml:space="preserve">Gastos son los decrementos en los beneficios económicos, producidos a lo largo del periodo sobre el que se informa, en forma de salidas o disminuciones del valor de los activos, o bien por la generación o el aumento de los pasivos, que dan como resultado decrementos en el patrimonio, distintos de los relacionados con las distribuciones realizadas a los inversores de patrimonio . Las aportaciones de inversores de patrimonio (y las distribuciones a estos) correspondientes a un periodo sobre el que se informa se presentan en un estado de cambios en el patrimonio neto  Flujos de efectivo son las entradas y salidas de efectivo y equivalentes al efectivo. La información sobre los cambios en el efectivo y equivalentes al efectivo de una entidad correspondiente a un periodo sobre el que se informa se presenta en el estado de flujos de efectivo de la entidad  </t>
  </si>
  <si>
    <t>18. Efectuar prueba global de la depreciación, amortizaciones, desvalorzación de existencias,  estimaciones de cobranza  dudosa del período y compare con los valores  registrados contra los cálculos efectuados por el auditor,  estableciendo  las diferencias  resultantes y prepara los ajustes correspondientes según el caso, así como compruebe  si son consistentes  con las efectuadas el año anterior.</t>
  </si>
  <si>
    <t>nota:</t>
  </si>
  <si>
    <t>Las preguntas, cuyas respuestas son afirmativas  están encaminadas en medir el riesgo</t>
  </si>
  <si>
    <t>1.-    El importe en libros al principio y al final del período;</t>
  </si>
  <si>
    <t>2.-     Las dotaciones efectuadas en el período, incluyendo también los incrementos en las provisiones existentes;</t>
  </si>
  <si>
    <t>3.-   Los importes utilizados (esto es, aplicados o cargados contra la provisión) en el transcurso del período;</t>
  </si>
  <si>
    <t>4.-    Los importes no utilizados que han sido objeto de liquidación o reversión en el período; y</t>
  </si>
  <si>
    <t>5.-     El aumento, durante el período, en los saldos objeto de descuento, por causa de los intereses acumulados, así como el efecto que haya podido  tener cualquier eventual cambio en la tasa de descuento.</t>
  </si>
  <si>
    <t>8.-     Una breve descripción de la naturaleza de la obligación contraída, así como el calendario esperado de las salidas de beneficios económicos, producidos por la misma.</t>
  </si>
  <si>
    <t>Art. 15.- Sección Segunda De los Precios de Transferencia</t>
  </si>
  <si>
    <r>
      <rPr>
        <b/>
        <sz val="12"/>
        <color theme="1"/>
        <rFont val="Times New Roman"/>
        <family val="1"/>
      </rPr>
      <t>Principio de plena competencia.-</t>
    </r>
    <r>
      <rPr>
        <sz val="12"/>
        <color theme="1"/>
        <rFont val="Times New Roman"/>
        <family val="1"/>
      </rPr>
      <t xml:space="preserve"> Para efectos tributarios se entiende por principio de plena competencia aquel por el cual, cuando se establezcan o impongan condiciones entre partes relacionadas en sus transacciones comerciales o financieras, que difieran de las que se hubieren estipulado con o entre partes independientes, las utilidades que hubieren sido obtenidas por una de las partes de no existir dichas condiciones pero que, por razón de la aplicación de esas condiciones no fueron obtenidas, serán sometidas a imposición.</t>
    </r>
  </si>
  <si>
    <t>2) Verifique  que  los saldos finales del  año  anterior  registrados en los  EE. FF. presentados al SRI   coincida con  los saldos registrados en el balance  constructivo y en los libros oficiales  son los saldos iníciales del periodo corriente.</t>
  </si>
  <si>
    <t>La correcta elaboración en lo que respecta al formato utilizado, firmas de responsabilidad,  cálculos aritméticos y Si este procedimiento  se realizan mensualmente.</t>
  </si>
  <si>
    <t>las preguntas con respuestas afirmativas están encaminadas a medir el riesgo</t>
  </si>
  <si>
    <t>Verificar el costo o valoración, incluso si ha habido una disminución de otros de temporal en el valor de las inversiones?</t>
  </si>
  <si>
    <t>Comprobar que las inversiones han sido contabilizados de acuerdo con los correspondientes segmentos?</t>
  </si>
  <si>
    <t>Comprobar que las inversiones en empresas asociadas se han contabilizado de acuerdo con FRS 28 (NIC 28)</t>
  </si>
  <si>
    <t>Cuando una inversión se contabilizan utilizando el método de la participación, es la proporción asignada a la compañía, Se determinó basado exclusivamente en interés de propiedad actuales?</t>
  </si>
  <si>
    <t xml:space="preserve">El objetivo de esta Norma es establecer los principios para la información financiera sobre activos financieros y pasivos financieros, de forma que se presente información útil y relevante para los usuarios de los estados financieros para la evaluación de los importes, calendario e incertidumbre de los flujos de efectivo futuros de la entidad. </t>
  </si>
  <si>
    <t>Las preguntas con respuestas negativas, están encaminadas a medir el riesgo</t>
  </si>
  <si>
    <t>comprobar la existencia, la exactitud y la titularidad de los créditos comerciales, por decirlo de una manera circularisation</t>
  </si>
  <si>
    <t>Sírvase proporcionar detalles de porcentaje de respuestas satisfactorias que usted obtuvo.</t>
  </si>
  <si>
    <t>Evaluar la valoración de créditos comerciales por examinar la suficiencia de la dotación para deudas de cobro dudoso y elementos en disputa, incluida una revisión de las notas de crédito emitidas y recibidas en efectivo después del período final</t>
  </si>
  <si>
    <t>Inspeccionar o confirmar de manera independiente las facturas por cobrar</t>
  </si>
  <si>
    <t>Comprobar otras cuentas por cobrar, cuentas de periodificación</t>
  </si>
  <si>
    <t>Conocer los requerimientos de información financiera para inventarios de acuerdo con la NIIF para las PYMES. Además, mediante la realización de casos prácticos que simulan aspectos de aplicación real de dicho conocimiento, Distinguir partidas de inventarios de otros activos de una entidad.  Identificar cuándo las partidas de inventarios reúnen las condiciones para su reconocimiento en los estados financieros. Medir las partidas de inventarios en el reconocimiento inicial y posteriormente. Identificar cuándo una partida del inventario debe ser reconocida como un gasto. Presentar y revelar inventarios en estados financieros. Demostrar comprensión de los juicios profesionales esenciales que se necesitan para la contabilización de inventarios</t>
  </si>
  <si>
    <t xml:space="preserve">Existe alguna persona en el Departamento de Contabilidad que controle la secuencia numérica de los informes de recepción a fin de verificar que todos han sido registrados en forma secuencial y oportunamente, se efectúan cortes de formas periodicamente </t>
  </si>
  <si>
    <t>Se notifica inmediatamente al Departamento de Contabilidad sobre las mercancías devueltas a los proveedores.</t>
  </si>
  <si>
    <t>Las facturas de los proveedores son registradas inmediatamente después de recibidas.</t>
  </si>
  <si>
    <t>Las facturas son verificadas contra las órdenes de compra y con los informes de recepción en cuanto a precios, condiciones, calidad, contabilidad, etc.</t>
  </si>
  <si>
    <t>Se cuenta con registros de inventarios perpetuos para materias primas, materiales, producción en proceso y terminada.</t>
  </si>
  <si>
    <t>Muestran esos registros cantidades y valores o cantidades solamente.</t>
  </si>
  <si>
    <t>Las entradas y salidas se hacen solamente por informes de entradas al almacén y por
requisiciones u órdenes de embarque autorizadas.</t>
  </si>
  <si>
    <t>En la toma física de inventarios participa personal de contabilidad y costos.</t>
  </si>
  <si>
    <t>Los desperdicios están bajo control contable que asegure una adecuada contabilización de su
disposición.</t>
  </si>
  <si>
    <t>Se ajustan los registros contables de acuerdo con los resultados de los inventarios físicos.</t>
  </si>
  <si>
    <t>Los ajustes son autorizados por funcionario competente.</t>
  </si>
  <si>
    <t>Existen inventarios excesivos, dañados, obsoletos o de lento movimiento (indicar política
para su control y castigos directos o mediante estimaciones.</t>
  </si>
  <si>
    <t>Existe adecuado control y registro sobre las mercancías enviadas a consignación o a maquilar
ó recibidas de terceros.</t>
  </si>
  <si>
    <t>Pérdida de inventario por accesos físicos no autorizados a la bodega de almacenamiento.</t>
  </si>
  <si>
    <t>Pérdida de inventario por ausencia e inoportunidad de conciliación de existencias y traslados en las bodegas virtuales.</t>
  </si>
  <si>
    <t>Costos de inventario irreales cancelados al proveedor por ausencia de conciliación de consumos.</t>
  </si>
  <si>
    <t>Las preguntas con respuestas afirmativas, están encaminadas a medir el riesgo.</t>
  </si>
  <si>
    <t>Realizar Reporte Diario de trabajo</t>
  </si>
  <si>
    <t>· Que los bienes asegurados son de propiedad de la Compañía.</t>
  </si>
  <si>
    <t>· Determinar la vigencia de las pólizas.</t>
  </si>
  <si>
    <t>·% de cobertura con relación al total de activos asegurados.</t>
  </si>
  <si>
    <t>· Con los datos obtenidos proceder a realizar una prueba de los valores amortizados y ligar contra gastos y de igual forma proceder para determinar los saldos por amortizar y ligar al balance.</t>
  </si>
  <si>
    <t>Para impuestos anticipados, verificar que se mantienen los documentos soportes adecuados y cruzar los saldos al área respectiva.</t>
  </si>
  <si>
    <t>Determine que el gasto Seguros se haya registrado en el período analizado.</t>
  </si>
  <si>
    <t>Las preguntas con respuestas afirmativas están encaminadas en medir el riesgo</t>
  </si>
  <si>
    <t>Se contabiliza contablemente los pagos:   a) Intereses     b) Otros pagos anticipados.</t>
  </si>
  <si>
    <t>Información financiera no confiable por costos incurridos en la compra, modificación, remodelaciones o mejoras de activos fijos que no fueron considerados en el momento de su activación y/o errores en el costeo.</t>
  </si>
  <si>
    <t>Inadecuada valoración de activos para la adquisición de seguros.</t>
  </si>
  <si>
    <t>Reportes inadecuados e insuficientes para realizar el procedimiento de toma física.</t>
  </si>
  <si>
    <t>Parametrización y modificaciones de bases y porcentajes de cálculo de depreciaciones por funcionarios sin capacitación o conocimientos financieros y/o contables.</t>
  </si>
  <si>
    <t>Información no confiable por ausencia de procedimientos de conciliación entre el módulo y/o sistema de activos fijos y la información financiera.</t>
  </si>
  <si>
    <t>Errores en las valorizaciones de activos al ser realizadas por personal no especializado.</t>
  </si>
  <si>
    <t>Informes financieros inexactos por depreciaciones no reconocidas en el periodo que corresponde e información inexacta por cálculos de depreciación incorrectos.</t>
  </si>
  <si>
    <t>Bajas de inventario y/o ajustes no justificados y/o autorizados.</t>
  </si>
  <si>
    <t>Deterioro y/o reducción de vida útil de activos fijos por ausencia de procedimientos de mantenimiento.</t>
  </si>
  <si>
    <t>Las preguntas con respuestas afirmativas, están orientadas a medir el riesgo</t>
  </si>
  <si>
    <t>Pérdida de activos fijos y/o ausencia de trazabilidad al no contar con identificación y ubicación física.</t>
  </si>
  <si>
    <t>¿Lleva el departamento de contabilidad un registro adecuado para las inversiones superiores a un año?</t>
  </si>
  <si>
    <t>comprobar la integridad y exactitud de las inversiones mediante la comprobación de los saldos iniciales, adiciones y eliminaciones</t>
  </si>
  <si>
    <t>Verificar el costo o valoración, incluso si ha habido una disminución de otros de temporal en el valor de las inversiones</t>
  </si>
  <si>
    <t>verifique que todas las rentas de inversiones se incluyen en los estados financieros.</t>
  </si>
  <si>
    <t>Comprobar que las inversiones han sido contabilizados de acuerdo con los correspondientes segmentos.</t>
  </si>
  <si>
    <t>116-</t>
  </si>
  <si>
    <t>Analice si existen partidas no liquidadas a pesar de haber vencido el plazo para efectuar el pago, comente con la administración y documente por que no se ha liquidado.</t>
  </si>
  <si>
    <t>Evaluar y seleccionar las partidas más representativas y revisar las facturas y documentos originales del proveedor y acreedor.</t>
  </si>
  <si>
    <t>Revisar la documentación sustentado de los Comprobantes de pago (facturas, orden de pedido, orden de compra, guía de remisión, etc.), verificando que estén debidamente autorizados.</t>
  </si>
  <si>
    <t>Examinar la correcta distinción entre los Proveedores y efectos comerciales por pagar</t>
  </si>
  <si>
    <t>Examinar la correcta distinción entre los Proveedores y efectos comerciales por pagar.</t>
  </si>
  <si>
    <t>Realizar el análisis de las cuentas partidas más antiguas o en litigio.</t>
  </si>
  <si>
    <t>CTAS Y DOCUMENTOS POR PAGAR CORRIENTES</t>
  </si>
  <si>
    <t>Falta de segregación adecuada de funciones en el personal encargado del control de los pasivos, el pago de pasivos , así como la persona que tiene el registro y control de los pasivos.</t>
  </si>
  <si>
    <t xml:space="preserve">Ausencia de procedimientos y controles para verificar facturas y documentos que generan obligaciones legales. </t>
  </si>
  <si>
    <t xml:space="preserve">Ausencia de procedimientos de revisión y de conformidad en la actualización de las obligaciones contraídas.
</t>
  </si>
  <si>
    <t xml:space="preserve">Inexistencia de procedimientos formales para autorización, revisión y aprobación. Las conciliaciones no son oportunas o no son revisadas o las partidas de conciliación reciben seguimiento oportuno. </t>
  </si>
  <si>
    <t>Realizar el reporte diario.</t>
  </si>
  <si>
    <t>Realizar la Sumaria.</t>
  </si>
  <si>
    <t>Ha confirmado los importes y detalles de los préstamos directamente con los prestamistas o registradores?</t>
  </si>
  <si>
    <t>¿Se presentó oportunamente la declaración RDEP?</t>
  </si>
  <si>
    <t>determinar si existen planes de prestación definida</t>
  </si>
  <si>
    <t>Preparó un documento que identifique el movimiento mensual de las cuentas que registran el Impuesto al Valor Agregado por Ventas con tarifa 0% y 12%, las exportaciones, ventas de  activos mensuales y los ingresos por concepto de Reembolsos de Gastos; Compras con tarifa 0% y 12%; de bienes, servicios, importaciones, compras de activos mensuales, de bienes o servicios con comprobantes que no sustentan crédito tributario.</t>
  </si>
  <si>
    <t>Errores en la transmisión de información e incompatibilidad en los archivos de transmisión.</t>
  </si>
  <si>
    <t>Sanciones por incumplimiento de la normatividad vigente en la información de las facturas de venta.</t>
  </si>
  <si>
    <t>Sanciones y demandas por no certificar las retenciones de impuestos aplicadas a terceros.</t>
  </si>
  <si>
    <t>Nota:</t>
  </si>
  <si>
    <t>Las preguntas con respuestas afirmativas están encaminadas a medir el riesgo</t>
  </si>
  <si>
    <t>211-</t>
  </si>
  <si>
    <t>212-</t>
  </si>
  <si>
    <t>Vinculación de clientes con antecedentes que pueden afectar la reputación de la compañía.</t>
  </si>
  <si>
    <t>Creación de clientes con condiciones financieras no autorizadas.</t>
  </si>
  <si>
    <t>Ventas incobrables por créditos sin formalización contractual y/o sin garantías de cubrimiento.</t>
  </si>
  <si>
    <t>Creación, modificación y ajustes del maestro de precios, descuentos y promociones por funcionarios con accesos no autorizados.</t>
  </si>
  <si>
    <t>Ventas ficticias y/o temporales anuladas posteriormente para cumplir metas comerciales.</t>
  </si>
  <si>
    <t>Creación, modificación y ajustes de pedidos por funcionarios con accesos no autorizados.</t>
  </si>
  <si>
    <t>Notas de ajuste a la cartera de clientes sin validación de soportes, autorizaciones y/o no procedentes.</t>
  </si>
  <si>
    <t>Obtener un detalle de las cuentas que conforman el costo de producción.</t>
  </si>
  <si>
    <t>Solicitar un detalle de cuentas al cierre del ejercicio auditado, y realizar una prueba de tendencia para determinar las variaciones importantes que se hayan producido.</t>
  </si>
  <si>
    <t>Productos sin cumplimiento de calidad por uso de materia prima no conforme y vencida.</t>
  </si>
  <si>
    <t>En este cuestionario, Las preguntas con respuestas afirmativas, están encaminadas en medir el riesgo.</t>
  </si>
  <si>
    <t>En este cuestionario, Las preguntas con respuestas afirmativas, están encaminadas en medir el riesgo</t>
  </si>
  <si>
    <t>En este cuestionario, Las preguntas con respuestas negativas, están encaminadas a medir el riesgo.</t>
  </si>
  <si>
    <t>Los costos unitarios son determinados con base en:</t>
  </si>
  <si>
    <t>Se preparan mensualmente Estados detallados de Producción y Venta en unidades y valores o sólo en valores.</t>
  </si>
  <si>
    <t>1.Obtener un detalle de las cuentas que conforman los gastos de Venta</t>
  </si>
  <si>
    <t>2. Revisar las cuentas del mayor considerando las partidas más significativas.</t>
  </si>
  <si>
    <t>3.Seleccionar una muestra que cubra el 80% del total de los costos, para determinar la regularidad de los importes y la naturaleza de los mismos y verifique:</t>
  </si>
  <si>
    <t>Examinar facturas, convenios y contratos que revelen la participación entre las partes relacionadas.</t>
  </si>
  <si>
    <t>* Para los casos en donde los procedimientos de auditoría que se van a realizar en el ejercicio actual y no  proporcionan evidencia  suficiente  y adecuada  de  los saldos iniciales se deberán efectuar procedimientos de auditoría específicos a las cuentas (procedimientos sustantivos y de detalle).</t>
  </si>
  <si>
    <t>1.- Examinar los saldos iniciales en una auditoria inicial, es el obtener seguridad razonable de que se han aplicado las políticas contables en forma uniforme y no hubo cambios en dichas políticas durante el ejercicio auditado.</t>
  </si>
  <si>
    <t>2.- Examinar  los activos, pasivos y las cuentas de patrimonio al cierre del ejercicio auditado  han sido preparados y presentados en forma razonable, de conforme­ dad con los lineamientos y criterios  establecidos por el marco de referencia de información financiera  (NIIF) y fueron  aplicados  sobre una base consistente con aquéllos aplicados en el año anterior.</t>
  </si>
  <si>
    <t>6) Verifique  la  razonabilidad del gasto  devengado  de  ingresos  y gastos  al  cierre  del  ejercicio anterior (servicios y otros  contratados por anticipado), podría analizarse a través  de una revisión  analítica con los saldos verificados al cierre  del presente ejercicio.</t>
  </si>
  <si>
    <t xml:space="preserve">10) Para el caso de activos de propiedad  planta y equipo se debe contrastar o cotejar los con- tratos, valorizaciones, comprobantes de pago, facturas de compra, etc. para una muestra de activos  importantes  o significativos,  acompañado de  la  realización  de cálculos  globales sobre  las depreciaciones   o  amortizaciones acumuladas al inicio del ejercicio.
</t>
  </si>
  <si>
    <t>Valuación</t>
  </si>
  <si>
    <t>Procedimientos Sustantivos.</t>
  </si>
  <si>
    <r>
      <t>16) Si el auditor determina que los saldos iniciales contienen algún tipo de error o irregularidad significativa que afecta los estados financieros del periodo actual, y el  error o irregularidad no es subsanado  por la  administración de la entidad, el auditor deberá expresar una opinión con salvedades o una opinión adversa, según sea el caso, de acuerdo con la</t>
    </r>
    <r>
      <rPr>
        <b/>
        <sz val="12"/>
        <color theme="1"/>
        <rFont val="Times New Roman"/>
        <family val="1"/>
      </rPr>
      <t xml:space="preserve"> NIA 705.</t>
    </r>
  </si>
  <si>
    <t>Efectuar un análisis de las partidas que componen los saldos a la fecha.</t>
  </si>
  <si>
    <t>INDICE DE CONTENIDO</t>
  </si>
  <si>
    <t>ACTUALIZADO AL:</t>
  </si>
  <si>
    <t>Abrev.</t>
  </si>
  <si>
    <t>INDICE</t>
  </si>
  <si>
    <t>MARCAS</t>
  </si>
  <si>
    <t>Descripción.</t>
  </si>
  <si>
    <t>Descripción del Programa.</t>
  </si>
  <si>
    <t>volver</t>
  </si>
  <si>
    <t>NIIF</t>
  </si>
  <si>
    <t>M-1</t>
  </si>
  <si>
    <t>M-2</t>
  </si>
  <si>
    <t>Cuestionario de Aplicación de las NIIF.</t>
  </si>
  <si>
    <t>Programa de Aplicación de la MATERIALIDAD.</t>
  </si>
  <si>
    <t>Cálculo de la MATERIALIDAD.</t>
  </si>
  <si>
    <t>Programa del Balance General y de Pérdidas y Ganancias.</t>
  </si>
  <si>
    <t>BG-PG.RC</t>
  </si>
  <si>
    <t>Cuestionario de Riesgo de Control del BG-PG.</t>
  </si>
  <si>
    <t>Programa de Saldos Iniciales.</t>
  </si>
  <si>
    <t>P-S.I</t>
  </si>
  <si>
    <t>Cuestionario de Riesgo de Control del Efectivo y sus equivalentes.</t>
  </si>
  <si>
    <t>Cuestionario de Riesgo Inherente  del Efectivo y sus equivalentes.</t>
  </si>
  <si>
    <r>
      <t>P-101</t>
    </r>
    <r>
      <rPr>
        <b/>
        <sz val="12"/>
        <color rgb="FFFF0000"/>
        <rFont val="Arial Black"/>
        <family val="2"/>
      </rPr>
      <t>a</t>
    </r>
  </si>
  <si>
    <t>P-101a</t>
  </si>
  <si>
    <t>101a-1</t>
  </si>
  <si>
    <t>101aRC</t>
  </si>
  <si>
    <t>101aRI</t>
  </si>
  <si>
    <t>101a-RC</t>
  </si>
  <si>
    <t>101a-RI</t>
  </si>
  <si>
    <t>101b-2</t>
  </si>
  <si>
    <t>verifique que todas las rentas de inversiones se incluyen en los estados financieros</t>
  </si>
  <si>
    <t>P101b</t>
  </si>
  <si>
    <t>101bRC</t>
  </si>
  <si>
    <t>P-102</t>
  </si>
  <si>
    <t>Determinar si todos los créditos son recuperables en el plazo de un año a partir de la fecha de cierre de balance y las excepciones están claramente indicados</t>
  </si>
  <si>
    <t>102RC</t>
  </si>
  <si>
    <t>102RI</t>
  </si>
  <si>
    <t>102-RI</t>
  </si>
  <si>
    <t>102-RC</t>
  </si>
  <si>
    <t>Elaborar la sumaria</t>
  </si>
  <si>
    <t>Elaborar el reporte diario de trabajo</t>
  </si>
  <si>
    <t>Presente requerimiento de información al cliente, para que este firme y selle la copia, como constancia de recibida.</t>
  </si>
  <si>
    <t>Solicite y verifique la existencia de los archivos fiscales, sobre trámites efectuados ante la Administración Tributaria, a fin de establecer posibles incidencias en el ejercicio auditado.</t>
  </si>
  <si>
    <t>Verificar las actividades económicas que desarrolla el cliente (principal y secundario).</t>
  </si>
  <si>
    <t>Identificar actividades exentas y gravadas</t>
  </si>
  <si>
    <t>Verificar si la empresa goza de incentivos fiscales</t>
  </si>
  <si>
    <t> Realizar una comparación de los ingresos registrados y declarados por el cliente, utilizando las siguientes fuentes:</t>
  </si>
  <si>
    <t>Verificar los asientos de ajuste sobre rebajas y devoluciones sobre las ventas, créditos fiscales (notas de crédito), y otros que pudieran afectar los ingresos y utilidades; asegurándose que las devoluciones hayan ingresado nuevamente al inventario</t>
  </si>
  <si>
    <t>"Verifique que los valores mostrados en la cuenta de otros  ingresos, hayan sido incorporados en la liquidación final de renta y verificar si existen valores no declarados que causen el hecho generador del IVA."</t>
  </si>
  <si>
    <t>12. Verificar el detalle de las exportaciones del cliente, a efecto de validar los documentos que las soportan, verificando lo  siguiente: a) Cálculos aritméticos b) Legitimidad de los documentos c) Fecha de exportación d) Que el valor corresponda al precio de venta pactado e) Razonabilidad en el tipo de cambio</t>
  </si>
  <si>
    <t>Verificar que las facturas de exportación correspondientes a cada póliza de exportación formulario aduanero, estén  correctamente asentadas en el libro de ventas IVA.</t>
  </si>
  <si>
    <t>"Elabore cédula comparativa de compras y créditos fiscales registrados, con los declarados, de encontrar diferencias significativas que afecten el interés fiscal, solicite explicación por escrito y valore la respuesta. ( Alcance: 4meses, según montos más significativos (ANEXO 4 ICT)"</t>
  </si>
  <si>
    <t>c) Registros contables legales</t>
  </si>
  <si>
    <t>e) Registros contables legales</t>
  </si>
  <si>
    <t>f) Declaración anual de Renta</t>
  </si>
  <si>
    <t>b) Declaraciones IVA</t>
  </si>
  <si>
    <t> 8. Verifique si durante el ejercicio se realizaron ventas de activo fijo (bienes muebles e inmuebles), si se obtuvo ganancia de capital, compruebe que se le haya dado el tratamiento que establecen la LORTI y Reglamento asimismo, verificar Si dicha operación es gravada en IVA (En relación con los bienes muebles.</t>
  </si>
  <si>
    <t>P-103</t>
  </si>
  <si>
    <t>103-</t>
  </si>
  <si>
    <t>P-104</t>
  </si>
  <si>
    <t>104-RC</t>
  </si>
  <si>
    <t>104RC</t>
  </si>
  <si>
    <t>104RI</t>
  </si>
  <si>
    <t>104-RI</t>
  </si>
  <si>
    <t>104A</t>
  </si>
  <si>
    <t>P-105</t>
  </si>
  <si>
    <t>P105</t>
  </si>
  <si>
    <t>Programa de gastos pagados por Anticipado.</t>
  </si>
  <si>
    <t>Programa del Efectivo y Sus equivalentes.</t>
  </si>
  <si>
    <t>Reporte Diario del Efectivo.</t>
  </si>
  <si>
    <t>Programa de las Inversiones.</t>
  </si>
  <si>
    <t>Cuestionario de Riesgo de Control de las Inversiones.</t>
  </si>
  <si>
    <t>Reporte Diario de Cuentas y Documentos por Cobrar.</t>
  </si>
  <si>
    <t>Cuestionario de Riesgo de Control de las Cuentas y Documentos por Cobrar.</t>
  </si>
  <si>
    <t>Cuestionario de Riesgo Inherente de las Cuentas y Documentos por Cobrar.</t>
  </si>
  <si>
    <t>Programa de Crédito Tributario.</t>
  </si>
  <si>
    <t>Reporte diario de Crédito Tributario.</t>
  </si>
  <si>
    <t>Programa de Inventarios.</t>
  </si>
  <si>
    <t>Reporte Diario de Inventarios.</t>
  </si>
  <si>
    <t>Cuestionario de Riesgo de Control del Inventario.</t>
  </si>
  <si>
    <t>Cuestionario de Riesgo Inherente del Inventario.</t>
  </si>
  <si>
    <t>Acta de Toma física de Inventarios.</t>
  </si>
  <si>
    <t>105-1</t>
  </si>
  <si>
    <t>105RC</t>
  </si>
  <si>
    <t>105RI</t>
  </si>
  <si>
    <t>Cuestionario de Riesgo de Control de gastos pagados por Anticipado.</t>
  </si>
  <si>
    <t>Cuestionario de Riesgo Inherente de gastos pagados por Anticipado.</t>
  </si>
  <si>
    <t>P-111</t>
  </si>
  <si>
    <t>111-RC</t>
  </si>
  <si>
    <t>111-RI</t>
  </si>
  <si>
    <t>Programa de la Propiedad, Planta y Equipo.</t>
  </si>
  <si>
    <t>111RC</t>
  </si>
  <si>
    <t>111RI</t>
  </si>
  <si>
    <t>Cuestionario del Riesgo de Control de la Propiedad, Planta y Equipo.</t>
  </si>
  <si>
    <t>Cuestionario del Riesgo Inherente de la Propiedad, Planta y Equipo.</t>
  </si>
  <si>
    <t>P-113</t>
  </si>
  <si>
    <t>Programa de Propiedades de Inversión</t>
  </si>
  <si>
    <t>P-114</t>
  </si>
  <si>
    <t>114-RC</t>
  </si>
  <si>
    <t>114-RI</t>
  </si>
  <si>
    <t>P114</t>
  </si>
  <si>
    <t>Programa de Activo Biológico</t>
  </si>
  <si>
    <t>Cuestionario de Riesgo de Control del Activo Biológico</t>
  </si>
  <si>
    <t>Cuestionario del Riesgo Inherente del Activo Biológico</t>
  </si>
  <si>
    <t>P-115</t>
  </si>
  <si>
    <t>115-RC</t>
  </si>
  <si>
    <t>115RC</t>
  </si>
  <si>
    <t>Programa de Inversiones no Corrientes</t>
  </si>
  <si>
    <t>Cuestionario de Riesgo de control de Inversiones no corrientes.</t>
  </si>
  <si>
    <t>P-116</t>
  </si>
  <si>
    <t>116-RC</t>
  </si>
  <si>
    <t>116-RI</t>
  </si>
  <si>
    <t>P-201</t>
  </si>
  <si>
    <t>201-RC</t>
  </si>
  <si>
    <t>201-RI</t>
  </si>
  <si>
    <t>PASIVO</t>
  </si>
  <si>
    <t>P-202</t>
  </si>
  <si>
    <t>Programa de Obligaciones Financieras Corrientes.</t>
  </si>
  <si>
    <t>202RC</t>
  </si>
  <si>
    <t>202-RC</t>
  </si>
  <si>
    <t>P-204</t>
  </si>
  <si>
    <t>204-RC</t>
  </si>
  <si>
    <t>P204</t>
  </si>
  <si>
    <t>204RC</t>
  </si>
  <si>
    <t>P207</t>
  </si>
  <si>
    <t>207-RC</t>
  </si>
  <si>
    <t>207-RI</t>
  </si>
  <si>
    <t>207 RI</t>
  </si>
  <si>
    <t>P-211</t>
  </si>
  <si>
    <t>P211</t>
  </si>
  <si>
    <t>211RC</t>
  </si>
  <si>
    <t>211RI</t>
  </si>
  <si>
    <t>211-RI</t>
  </si>
  <si>
    <t>211-RC</t>
  </si>
  <si>
    <t>P-212</t>
  </si>
  <si>
    <t>212-1</t>
  </si>
  <si>
    <t>212RC</t>
  </si>
  <si>
    <t>P. EC</t>
  </si>
  <si>
    <t>EC-RI</t>
  </si>
  <si>
    <t>EC-RC</t>
  </si>
  <si>
    <t>CONTINGENTES</t>
  </si>
  <si>
    <t>P-PT</t>
  </si>
  <si>
    <t>212-RC</t>
  </si>
  <si>
    <t>P-300</t>
  </si>
  <si>
    <t>300-RC</t>
  </si>
  <si>
    <t>(212) Obligaciones con Instituciones Financieras NO CORRIENTE</t>
  </si>
  <si>
    <t>P-600</t>
  </si>
  <si>
    <t>600-1</t>
  </si>
  <si>
    <t>600-RC</t>
  </si>
  <si>
    <t>600-RI</t>
  </si>
  <si>
    <t>Cuestionario del Riesgo Inherente del Ingreso.</t>
  </si>
  <si>
    <t>Cuestionario del Riesgo de Control del Ingreso.</t>
  </si>
  <si>
    <t>Reporte Diario del Ingreso.</t>
  </si>
  <si>
    <t>Programa del Ingreso-Ventas.</t>
  </si>
  <si>
    <t>Cuestionario del Riesgo de control del Patrimonio.</t>
  </si>
  <si>
    <t>Reporte Diario del Patrimonio.</t>
  </si>
  <si>
    <t>Programa del Patrimonio.</t>
  </si>
  <si>
    <t>Cuestionario del Riesgo de Control de las Obligaciones con las Inst Financieras no corrientes.</t>
  </si>
  <si>
    <t>Reporte diario de las  de las Obligaciones con las Inst Financieras no corrientes.</t>
  </si>
  <si>
    <t>Programa de las Obligaciones con las Inst Financieras no corrientes.</t>
  </si>
  <si>
    <t>Cuestionario del Riesgo Inherente de las Cuentas y Documentos por pagar corrientes.</t>
  </si>
  <si>
    <t>Cuestionario del Riesgo de Control  de las Cuentas y Documentos por pagar corrientes.</t>
  </si>
  <si>
    <t>Programa de las Cuentas y Documentos por pagar corrientes.</t>
  </si>
  <si>
    <t>Cuestionario de Riesgo Inherente de Otros pasivos Corrientes, Impuestos.</t>
  </si>
  <si>
    <t>Cuestionario de Riesgo de Control de Otros pasivos Corrientes, Impuestos.</t>
  </si>
  <si>
    <t>Reporte Diario de Otros pasivos Corrientes, Impuestos.</t>
  </si>
  <si>
    <t>Programa de Otros pasivos Corrientes, Impuestos.</t>
  </si>
  <si>
    <t>Cuestionario de Riesgo de Control de los Pasivos por beneficios a empleados.</t>
  </si>
  <si>
    <t>Reporte Diario de las Cuentas y Documentos por pagar corrientes.</t>
  </si>
  <si>
    <t>Reporte Diario de las Obligaciones Financieras Corrientes.</t>
  </si>
  <si>
    <t>Cuestionario del Riesgo de Control de las Obligaciones Financieras Corrientes.</t>
  </si>
  <si>
    <t>Programa de los Pasivos por beneficios a empleados.</t>
  </si>
  <si>
    <t>Reporte Diario de los Pasivos por beneficios a empleados.</t>
  </si>
  <si>
    <t>P-602</t>
  </si>
  <si>
    <t>700-CV</t>
  </si>
  <si>
    <t>700CV-1</t>
  </si>
  <si>
    <t>700CV-RI</t>
  </si>
  <si>
    <t>700CV-RC</t>
  </si>
  <si>
    <t>Programa de Otros Ingresos.</t>
  </si>
  <si>
    <t>Programa del Costo de Ventas.</t>
  </si>
  <si>
    <t>Reporte Diario del Costo de Ventas.</t>
  </si>
  <si>
    <t>Cuestionario del Riesgo Inherente del Costo de Ventas.</t>
  </si>
  <si>
    <t>Programa de los Gastos Administrativos</t>
  </si>
  <si>
    <t>700-AD</t>
  </si>
  <si>
    <t>700-AD1</t>
  </si>
  <si>
    <t>Reporte Diario de los Gastos Administrativos</t>
  </si>
  <si>
    <t>700-GV</t>
  </si>
  <si>
    <t>700-GV1</t>
  </si>
  <si>
    <t>P-800</t>
  </si>
  <si>
    <t>800-RC</t>
  </si>
  <si>
    <t>700-RC</t>
  </si>
  <si>
    <t>700AD-1</t>
  </si>
  <si>
    <t>Programa de los Gastos de Ventas</t>
  </si>
  <si>
    <t>Reporte Diario de los Gastos de Ventas</t>
  </si>
  <si>
    <t>Cuestionario del Riesgo de Control gastos generales.</t>
  </si>
  <si>
    <t>P-708</t>
  </si>
  <si>
    <t>P-EC</t>
  </si>
  <si>
    <t>Programa de los Gastos Financieros.</t>
  </si>
  <si>
    <t>Reporte Diario de los Gastos Administrativos.</t>
  </si>
  <si>
    <t>Programa de Partes Relacionadas.</t>
  </si>
  <si>
    <t>Cuestionario del Riesgo de Control de las Partes Relacionadas.</t>
  </si>
  <si>
    <t>Programa de las Estimaciones Contables.</t>
  </si>
  <si>
    <t>Programa de los Activos y Pasivos Contingentes.</t>
  </si>
  <si>
    <t>Cuestionario del Riesgo de Control de las Estimaciones Contables.</t>
  </si>
  <si>
    <t>Cuestionario del Riesgo Inherente de las Estimaciones Contables.</t>
  </si>
  <si>
    <t>Contingente.</t>
  </si>
  <si>
    <t>ContingenteRC</t>
  </si>
  <si>
    <t>Programa de los precios de Transferencia</t>
  </si>
  <si>
    <t>H-H</t>
  </si>
  <si>
    <t>Hoja de Hallazgos</t>
  </si>
  <si>
    <t>M-CS</t>
  </si>
  <si>
    <t>Matriz de Cuentas Significativas</t>
  </si>
  <si>
    <t>NIA:</t>
  </si>
  <si>
    <t>Resumen de procedimientos según Normas de Auditoría.</t>
  </si>
  <si>
    <t>RA</t>
  </si>
  <si>
    <t>Ratios Financieros</t>
  </si>
  <si>
    <t>Crédito Tributario</t>
  </si>
  <si>
    <t>Saldo Inicial</t>
  </si>
  <si>
    <t>Efectivo</t>
  </si>
  <si>
    <t>Inventarios</t>
  </si>
  <si>
    <t>Inversiones</t>
  </si>
  <si>
    <t>CXC</t>
  </si>
  <si>
    <t>Pagos Anticipados</t>
  </si>
  <si>
    <t>Activo Fijo</t>
  </si>
  <si>
    <t>Activo Biológico</t>
  </si>
  <si>
    <t>Inversiones Largo p.</t>
  </si>
  <si>
    <t>CXC Largo plazo.</t>
  </si>
  <si>
    <t>CXP</t>
  </si>
  <si>
    <t>Préstamos Bancarios</t>
  </si>
  <si>
    <t>Beneficios a Empleados</t>
  </si>
  <si>
    <t>Impuestos x pagar</t>
  </si>
  <si>
    <t>CXP Largo plazo</t>
  </si>
  <si>
    <t>Préstamo Bancario Largo p.</t>
  </si>
  <si>
    <t>Otros Ingresos</t>
  </si>
  <si>
    <t>Costo de Ventas</t>
  </si>
  <si>
    <t>Gasto Administrativo</t>
  </si>
  <si>
    <t>Gasto de Venta</t>
  </si>
  <si>
    <t>Gasto Financiero</t>
  </si>
  <si>
    <t>Partes Relacionadas</t>
  </si>
  <si>
    <t>Estimaciones Contables</t>
  </si>
  <si>
    <t>Contingentes</t>
  </si>
  <si>
    <t>Ventas - Ingresos</t>
  </si>
  <si>
    <t>Control Interno</t>
  </si>
  <si>
    <t>A-</t>
  </si>
  <si>
    <t>01</t>
  </si>
  <si>
    <t>Ruc de la Compañía.</t>
  </si>
  <si>
    <t>02.</t>
  </si>
  <si>
    <t>RUP De la Compañía.</t>
  </si>
  <si>
    <t>03.</t>
  </si>
  <si>
    <t>Escrituras de Constitución.</t>
  </si>
  <si>
    <t>04.</t>
  </si>
  <si>
    <t>05.</t>
  </si>
  <si>
    <t>Nómina de Socios o Accionistas.</t>
  </si>
  <si>
    <t>1.</t>
  </si>
  <si>
    <t>06.</t>
  </si>
  <si>
    <t>Nombramiento de Administradores.</t>
  </si>
  <si>
    <t>.1.</t>
  </si>
  <si>
    <t xml:space="preserve"> Gerente.</t>
  </si>
  <si>
    <t>.2.</t>
  </si>
  <si>
    <t xml:space="preserve"> Presidente.</t>
  </si>
  <si>
    <t>07.</t>
  </si>
  <si>
    <t>Apoderado Especial.</t>
  </si>
  <si>
    <t>08.</t>
  </si>
  <si>
    <t>09.</t>
  </si>
  <si>
    <t>10.</t>
  </si>
  <si>
    <t>11.</t>
  </si>
  <si>
    <t>Informe Lav. Activos período Anterior.</t>
  </si>
  <si>
    <t>12.</t>
  </si>
  <si>
    <t>Otros Informes.</t>
  </si>
  <si>
    <t>13.</t>
  </si>
  <si>
    <t>14.</t>
  </si>
  <si>
    <t>15.</t>
  </si>
  <si>
    <t>16.</t>
  </si>
  <si>
    <t>17.</t>
  </si>
  <si>
    <t>Certificaciones de calidad.</t>
  </si>
  <si>
    <t>18.</t>
  </si>
  <si>
    <t>Permiso Anual de Funcionamiento.</t>
  </si>
  <si>
    <t>19.</t>
  </si>
  <si>
    <t>Contratos de Arrendamientos.</t>
  </si>
  <si>
    <t>20.</t>
  </si>
  <si>
    <t>Contratos de Asesores Legales-Tributarios.</t>
  </si>
  <si>
    <t>21.</t>
  </si>
  <si>
    <t>Contratos de Seguros.</t>
  </si>
  <si>
    <t>22.</t>
  </si>
  <si>
    <t>Acta de Contratación de Auditoría Externa.</t>
  </si>
  <si>
    <t>Contratos por Patentes y Regalias.</t>
  </si>
  <si>
    <t>LUAE (Licencia Metropolitana) de ser el caso.</t>
  </si>
  <si>
    <t>B-</t>
  </si>
  <si>
    <t>Manual de Funciones- Organigramas de la Compañía.</t>
  </si>
  <si>
    <t>2.</t>
  </si>
  <si>
    <t>Libros Societarios.</t>
  </si>
  <si>
    <t>Libro de actas.</t>
  </si>
  <si>
    <t>Libro de expedientes.</t>
  </si>
  <si>
    <t>3.</t>
  </si>
  <si>
    <t>Libro de Participaciones.</t>
  </si>
  <si>
    <t>Reglamento Interno de Trabajo.</t>
  </si>
  <si>
    <t>Reglamento de Contratación de Empleados.</t>
  </si>
  <si>
    <t>Reglamento de Higiene y Seguridad (+10 trab).</t>
  </si>
  <si>
    <t>Conformación de Organismos Paritarios.</t>
  </si>
  <si>
    <t>Otros Organismos.</t>
  </si>
  <si>
    <t>Estudios Actuariales.</t>
  </si>
  <si>
    <t>C-</t>
  </si>
  <si>
    <t>Políticas, Contables y Presupuestarias.</t>
  </si>
  <si>
    <t>Manual de funciones del Sistema Contable.</t>
  </si>
  <si>
    <t>Módulos, Pantallas de uso del sistema.</t>
  </si>
  <si>
    <t>Contrato de prestación del servicio.</t>
  </si>
  <si>
    <t>Información del Sistema Contable (cuadro ICT).</t>
  </si>
  <si>
    <t>Plan de cuentas.</t>
  </si>
  <si>
    <t>Notas a los Estados Financieros.</t>
  </si>
  <si>
    <t>Estados Financieros del período anterior.</t>
  </si>
  <si>
    <t xml:space="preserve"> Estado de Situación Financiera.</t>
  </si>
  <si>
    <t>Flujos de Efectivo.</t>
  </si>
  <si>
    <t>.3.</t>
  </si>
  <si>
    <t>Estado de Cambios en el Patrimonio.</t>
  </si>
  <si>
    <t>.4.</t>
  </si>
  <si>
    <t xml:space="preserve"> Formulario 101 (desde la fecha de constitución).</t>
  </si>
  <si>
    <t>Estados Financieros del Período Auditado.</t>
  </si>
  <si>
    <t xml:space="preserve"> Formulario 101 (período auditado).</t>
  </si>
  <si>
    <t>Mapeo Form 101. Año Anterior.</t>
  </si>
  <si>
    <t>Políticas Financieras -Crédito.</t>
  </si>
  <si>
    <t>Informe de Cumplimiento Tributario ICT periodo Anterior.</t>
  </si>
  <si>
    <t xml:space="preserve"> Anexos.</t>
  </si>
  <si>
    <t xml:space="preserve"> Opinión.</t>
  </si>
  <si>
    <t xml:space="preserve"> Recomendaciones Tributarias.</t>
  </si>
  <si>
    <t xml:space="preserve"> Planillas de Impuesto Predial.</t>
  </si>
  <si>
    <t>C.I.</t>
  </si>
  <si>
    <t>(EN CARPETA DEL CONOCIMIENTO DEL NEGOCIO)</t>
  </si>
  <si>
    <t>Sumaria</t>
  </si>
  <si>
    <t>Programa de Cuentas y Documentos por Cobrar.</t>
  </si>
  <si>
    <t>Reporte diario de los gastos pagados por anticipado.</t>
  </si>
  <si>
    <t>Reporte Diario de la Propiedad, Planta y Equipo.</t>
  </si>
  <si>
    <t>Programa de Cuentas y Documentos por Cobrar NO CORRIENTE.</t>
  </si>
  <si>
    <t>Cuestionario del Riesgo de Control de Cuentas y Documentos por Cobrar NO CORRIENTE.</t>
  </si>
  <si>
    <t>Cuestionario del Riesgo Inherente de Cuentas y Documentos por Cobrar NO CORRIENTE.</t>
  </si>
  <si>
    <t>Cuestionario del Riesgo de Control del Costo de Ventas.</t>
  </si>
  <si>
    <t>Cuestionario del Riesgo  de los Activos y Pasivos Contingentes.</t>
  </si>
  <si>
    <t>Índice de Contenido.</t>
  </si>
  <si>
    <t>A) Control Interno-Información Societaria.</t>
  </si>
  <si>
    <t>B) Control Administrativo-Organizacional.</t>
  </si>
  <si>
    <t>C) Control Contable y Financiero.</t>
  </si>
  <si>
    <t>Llenar cuestionario de C.I.</t>
  </si>
  <si>
    <t>Elaboración de Sumaria.</t>
  </si>
  <si>
    <t>Este manual señala los procedimientos que deben seguir todas las firmas miembros de 3.A.N.G. (Administración de Negocios Gerenciales), siempre que sean contratadas para expresar una opinión independiente como resultado de la realización de una auditoria de los estados financieros, con esto se busca dar a nuestros clientes un servicio de calidad.</t>
  </si>
  <si>
    <t>Obtener evidencia suficiente y competente que nos permita tener una elevada certeza, aunque no absoluta, de que los estados financieros no contienen errores o irregularidades importantes. El enfoque de la auditoria de  3.A.N.G. (Administración de Negocios Gerenciales) esta diseñada para permitirnos obtener esta seguridad en la forma mas eficiente posible.</t>
  </si>
  <si>
    <t>Nuestro enfoque de auditoria esta diseñado para llevar a cabo cualquier auditoria, pequeña o grande, simple o compleja y para asegurarse de que todas las auditorias sean realizadas con altas normas de calidad consistentemente. Al realizar nuestro trabajo, debemos observar los siguientes principios básicos:</t>
  </si>
  <si>
    <t>Nuestro trabajo debe ser completo y debemos buscar cualquier línea de investigación o razonamiento que sea necesaria para tener seguridad y contar con evidencia suficiente y competente.</t>
  </si>
  <si>
    <t>Debemos asegurarnos de que nuestro trabajo sea llevado a cabo económicamente, concentrando nuestros esfuerzos en los asuntos y elementos que sean relevantes y limitado nuestro trabajo al mínimo necesario para obtener la seguridad y la evidencia que se requiera.</t>
  </si>
  <si>
    <t xml:space="preserve">La independencia es una cualidad esencial que nos permite considerar los hechos establecidos en forma objetiva para llegar a formar una opinión imparcial. </t>
  </si>
  <si>
    <t xml:space="preserve">El programa de auditoría, no debe ser considerado fijo es flexible, puesto que ciertos procedimientos  planificados al ser aplicados pueden resultar ineficientes e innecesarios, debido a las circunstancias, por lo que el programa debe permitir modificaciones, mejoras y ajustes a juicio del auditor.
</t>
  </si>
  <si>
    <t>ASEVERACIONES DE LOS ESTADOS FINANCIEROS</t>
  </si>
  <si>
    <t>EXPLICACIÓN DE MARCA</t>
  </si>
  <si>
    <t xml:space="preserve">Riesgo Moderado </t>
  </si>
  <si>
    <t>pruebas sustantivas limitadas</t>
  </si>
  <si>
    <t xml:space="preserve">Análisis comparativo del presupuesto de inversión frente al presupuesto para el gasto corriente respecto a la proporcionalidad de los gastos </t>
  </si>
  <si>
    <t>Consiste en combinar procedimientos analíticos tales como comparaciones, análisis de tendencias, aplicación de ratios o razones financieras, con la finalidad de determinar riesgos de error en las variaciones significativas y ejecutar procedimientos sustantivos limitados para probar la razonabilidad y consistencia de las variaciones establecidas, ellos pueden ser:</t>
  </si>
  <si>
    <t xml:space="preserve">e) Análisis de la evolución de sueldo y jornadas la revisión de analítica  de los estados financiero </t>
  </si>
  <si>
    <t xml:space="preserve">f) Consiste simplemente en analizar comparativamente los estados financieros de este periodo con los del periodo anterior para detectar posibles inconsistencias, errores o cambios en su preparación. </t>
  </si>
  <si>
    <t>Solicitar confirmaciones externas, de saldos, información y datos adicionales sobre las partidas más importantes tales como anticipos concedidos, alquileres adelantados, entrega a rendir cuentas, etc.</t>
  </si>
  <si>
    <t>Verificar la consistencia de los saldos de los estados financieros con los registros electrónicos, reportes analíticos .</t>
  </si>
  <si>
    <t xml:space="preserve">Determinar la muestra selectivas y efectuar pruebas de simultaneidad y paralelismo contable entre los registros financieros y presupuestarios </t>
  </si>
  <si>
    <t>01.</t>
  </si>
  <si>
    <t>Aumento de Capital. Y Aumento de Reservas.</t>
  </si>
  <si>
    <t>Transferencia de Acciones</t>
  </si>
  <si>
    <t>Informe del gerente y comisario</t>
  </si>
  <si>
    <t>Informe del Gerente</t>
  </si>
  <si>
    <t>Informe del Comisario</t>
  </si>
  <si>
    <t xml:space="preserve"> Auditoría externa períodos Anteriores.</t>
  </si>
  <si>
    <t>Informe periodos anteriores</t>
  </si>
  <si>
    <t>Recomendaciones periodos anteriores</t>
  </si>
  <si>
    <t>Contratos Significativos Vigentes</t>
  </si>
  <si>
    <t>Principales Clientes</t>
  </si>
  <si>
    <t>Principales Proveedores</t>
  </si>
  <si>
    <t>Hoja Membretada de la compañía</t>
  </si>
  <si>
    <t>Planillas de Servicios Basicos vigentes</t>
  </si>
  <si>
    <t>23</t>
  </si>
  <si>
    <t>Manual de Procesos y Operaciones</t>
  </si>
  <si>
    <t>Otros Manuales</t>
  </si>
  <si>
    <t xml:space="preserve">4. </t>
  </si>
  <si>
    <t>Libro de certificado de Aportaciones</t>
  </si>
  <si>
    <t>Plan de Contingencia y otros</t>
  </si>
  <si>
    <t>Codigo de Etica Aprobado</t>
  </si>
  <si>
    <t>Reglamento Interno de Mercado de Valores</t>
  </si>
  <si>
    <t>Listado de Bancos y operaciones</t>
  </si>
  <si>
    <t>Popiedad Planta y Equipo.</t>
  </si>
  <si>
    <t>Cuadro de Activos Fijos</t>
  </si>
  <si>
    <t>Escrituras de terrenos</t>
  </si>
  <si>
    <t>Planos y fotos</t>
  </si>
  <si>
    <t>12</t>
  </si>
  <si>
    <t>Cuadro detalle de Activo Biológico</t>
  </si>
  <si>
    <t>Valoración, perito, otros</t>
  </si>
  <si>
    <t>a.- Seleccione y aplique las políticas contables de acuerdo a la NIC 8 Políticas contable, cambios en la estimaciones contables y errores, la misma que establece una jerarquía normativa a considerar por la Gerencia en ausencia de una NIIF que sea aplicable específicamente a una partida.</t>
  </si>
  <si>
    <t>b.- Presente información, que incluya a las políticas contables, de una forma que sea relevante, fiable, comparable y comprensible.</t>
  </si>
  <si>
    <t>a) Evaluar la aplicación de los criterios de reconocimiento</t>
  </si>
  <si>
    <t>Describa brevemente las políticas de la empresa asociadas a sus funciones, competencias y atribuciones.</t>
  </si>
  <si>
    <t>3.- Políticas de almacenes y entrega de mercadería</t>
  </si>
  <si>
    <t>1.- Políticas Contables Significativas Establecidas por las NIIF integrales</t>
  </si>
  <si>
    <t>2.-¿Qué tanto conoce la empresa sobre las Normas Internacionales de Información Financiera o NIIF?</t>
  </si>
  <si>
    <t>5.- ¿ Sobre qué partidas específicas de los Estados Financieros, se utilizan las políticas contables?</t>
  </si>
  <si>
    <t>CALIFICACIÓN DE CONFIANZA Y RIESGO DE LA COMPAÑÍA</t>
  </si>
  <si>
    <t>REFERENCIAS</t>
  </si>
  <si>
    <t>Aprobación</t>
  </si>
  <si>
    <t>Aprobado</t>
  </si>
  <si>
    <t>Aprobado:</t>
  </si>
  <si>
    <r>
      <rPr>
        <b/>
        <sz val="10"/>
        <color rgb="FFFF0000"/>
        <rFont val="Times New Roman"/>
        <family val="1"/>
      </rPr>
      <t xml:space="preserve">V  </t>
    </r>
    <r>
      <rPr>
        <sz val="10"/>
        <color theme="1"/>
        <rFont val="Times New Roman"/>
        <family val="1"/>
      </rPr>
      <t xml:space="preserve"> Valuación</t>
    </r>
  </si>
  <si>
    <t>Pruebas Sustantivos.</t>
  </si>
  <si>
    <t>. Pruebas Sustantivas de Detalle.</t>
  </si>
  <si>
    <t>. Pruebas Sustantivas Analíticas</t>
  </si>
  <si>
    <t>Elabore el reporte diario del trabajo a realizar</t>
  </si>
  <si>
    <t>Solicitar al cliente los estados de cuenta y las libretas de ahorro  de las cuentas bancarias que posee la institución.</t>
  </si>
  <si>
    <t>Verificar que las cuentas estén a nombre de la compañía auditada;</t>
  </si>
  <si>
    <t>Haga el arqueo simultáneo de los fondos existentes en la localidad y confirme los de fuera</t>
  </si>
  <si>
    <t>Efectuar un análisis de las partidas que componen los saldos a la fecha considerando el procedimiento señalado en este programa.</t>
  </si>
  <si>
    <t>Obtener y adjuntar directamente del banco la confirmación de todas las cuentas bancarias confirmadas, incluyendo alguna otra abierta en fecha posterior a la visita preliminar.</t>
  </si>
  <si>
    <t>101- EFECTIVO Y SUS EQUIVALENTES</t>
  </si>
  <si>
    <t>315 REVISADA</t>
  </si>
  <si>
    <t>SECCIÓN</t>
  </si>
  <si>
    <t>NIC 7 ESTADO DE FLUJO DE EFECTIVOS</t>
  </si>
  <si>
    <t>La información sobre los flujos de efectivo proporciona a los usuarios de los estados financieros una base para evaluar la capacidad de la entidad para generar efectivo y equivalentes al efectivo y las necesidades de la entidad para utilizar esos flujos de efectivo. La NIC 7 establece los requerimientos para la presentación y revelación de información sobre flujos de efectivo.</t>
  </si>
  <si>
    <t>Equivalentes al efectivo son inversiones con alta liquidez a corto plazo que son fácilmente convertibles en importes conocidos de efectivo y que están sujetas a un riesgo insignificante de cambios en su valor. Se mantienen para cumplir los compromisos de efectivo a corto plazo en lugar de para inversión u otros propósitos. Por consiguiente, una inversión será un equivalente al efectivo cuando tenga un vencimiento próximo, por ejemplo de tres meses o menos desde la fecha de adquisición. Los sobregiros bancarios se consideran normalmente actividades de financiación similares a los préstamos. Sin embargo, si son reembolsables a petición de la otra parte y forman una parte integral de la gestión de efectivo de una entidad, los sobregiros bancarios son componentes del efectivo y equivalentes al efectivo.</t>
  </si>
  <si>
    <t>SECCIÓN 7: ESTADO DE FLUJO DE ACTIVOS</t>
  </si>
  <si>
    <t>¿Llevan  registro para las entradas de caja ? Que clase y quien los lleva?</t>
  </si>
  <si>
    <t>¿Las Conciliaciones son Fimadas por la persona que lo elabora y el encargado de su revision?</t>
  </si>
  <si>
    <t>Saldos de cajas menores sin conciliación y/o con diferencias no justificadas.</t>
  </si>
  <si>
    <t>Elabore el reporte diario del trabajo</t>
  </si>
  <si>
    <t>Complete el análisis de compras y ventas del ejercicio.</t>
  </si>
  <si>
    <t>Comprobar que los intereses en negocios conjuntos han sido contabilizados de acuerdo NIFF 11 (Acuerdos Conjuntos)</t>
  </si>
  <si>
    <t>Antes NIC 25 derogada</t>
  </si>
  <si>
    <t>Antes Nic 31 derogada</t>
  </si>
  <si>
    <t>Al evaluar si la empresa controla o influye significativamente en otra empresa, le hizo considerar la existencia y el efecto de todos los derechos de voto potenciales que actualmente son ejercitables o convertibles en conformidad con NIC 33-Ganancias por acción.</t>
  </si>
  <si>
    <t>Se cuenta con el deterioro de las inversiones en filiales, empresas asociadas en conformidad con la NIC 36, y las cantidades imputadas a  los resultados para el período que se examina?</t>
  </si>
  <si>
    <t>Verifique: Cuando los estados financieros consolidados han sido preparados bajo NIC 27-Estados financieros separados, son las proporciones asignadas a la empresa y a los intereses minoritarios se determina basándose exclusivamente en interés de propiedad actuales</t>
  </si>
  <si>
    <t>¿Comprobar que las inversiones en empresas asociadas se han contabilizado de acuerdo con la NIC 28 - Inversiones en Asociadas y Negocios Conjuntos?</t>
  </si>
  <si>
    <t>Antes NIC 31</t>
  </si>
  <si>
    <t>Compruebe que el tratamiento de los bienes de inversión está en conformidad con la NIC 39- Instrumentos Financieros (Reconocimiento y Medición</t>
  </si>
  <si>
    <t>¿Se puede comprobar que el tratamiento de los bienes de inversión está en conformidad con NIC 39- Instrumentos Financieros (Reconocimiento y Medición?</t>
  </si>
  <si>
    <t>Antes NIC 25</t>
  </si>
  <si>
    <t>Se cuenta con el deterioro de las inversiones en filiales, empresas asociadas en conformidad con NIC 28 - Inversiones en Asociadas y Negocios Conjuntos, y las cantidades imputadas a  los resultados para el período que se examina?</t>
  </si>
  <si>
    <t>Al evaluar si la empresa controla o influye significativamente en otra empresa, le hizo considerar la existencia y el efecto de todos los derechos de voto potenciales que actualmente son ejercitables o convertibles en conformidad con la NIC 33 - Ganancias por Acción</t>
  </si>
  <si>
    <t>actualizado</t>
  </si>
  <si>
    <t>Discuta la cobrabilidad de las cuentas, con los funcionarios responsables Determine la suficiencia de la estimación relativa.</t>
  </si>
  <si>
    <r>
      <rPr>
        <b/>
        <sz val="12"/>
        <color theme="1"/>
        <rFont val="Times New Roman"/>
        <family val="1"/>
      </rPr>
      <t xml:space="preserve">Enviar confirmaciones </t>
    </r>
    <r>
      <rPr>
        <sz val="12"/>
        <color theme="1"/>
        <rFont val="Times New Roman"/>
        <family val="1"/>
      </rPr>
      <t>de saldos pendientes de cobro a clientes activos a esta fecha de revisione indicar base de selección y el por qué de la misma.</t>
    </r>
  </si>
  <si>
    <r>
      <rPr>
        <b/>
        <sz val="12"/>
        <color theme="1"/>
        <rFont val="Times New Roman"/>
        <family val="1"/>
      </rPr>
      <t>Resumir los resultados</t>
    </r>
    <r>
      <rPr>
        <sz val="12"/>
        <color theme="1"/>
        <rFont val="Times New Roman"/>
        <family val="1"/>
      </rPr>
      <t xml:space="preserve"> de las solicitudes de confirmación y procedimientos alternos.</t>
    </r>
  </si>
  <si>
    <r>
      <t xml:space="preserve">Verificar las </t>
    </r>
    <r>
      <rPr>
        <b/>
        <sz val="12"/>
        <color theme="1"/>
        <rFont val="Times New Roman"/>
        <family val="1"/>
      </rPr>
      <t>repuestas a las confirmaciones</t>
    </r>
    <r>
      <rPr>
        <sz val="12"/>
        <color theme="1"/>
        <rFont val="Times New Roman"/>
        <family val="1"/>
      </rPr>
      <t xml:space="preserve"> e investigar las excepciones.</t>
    </r>
  </si>
  <si>
    <t>1.1.1 cxc</t>
  </si>
  <si>
    <t>SECCIÓN 11: INSTRUMENTOS FINANCIEROS</t>
  </si>
  <si>
    <t>La definición de instrumento financiero es muy amplia e incluye una gran variedad de instrumentos:desde simples cuentas por cobrar y cuentas por pagar, pasando por inversiones en instrumentos de deuda o de patrimonio, hasta transacciones derivadas complejas. Los requerimientos para contabilizar los instrumentos financieros se dividen, por lo tanto, en dos secciones, la Sección 11 Instrumentos Financieros Básicos y la Sección 12 Otros Temas relacionados con los Instrumentos Financieros. Esta división de los requerimientos en dos secciones les permite a las entidades identificar más fácilmente cuáles pueden corresponderles y, en particular, permite separar los requerimientos para instrumentos más sencillos de los requerimientos contables más complejos.</t>
  </si>
  <si>
    <t>¿Se lleva a cabo periódicamente un análisis de antigüedad de saldos?</t>
  </si>
  <si>
    <t>NOTAS DE CRÉDITO</t>
  </si>
  <si>
    <t>¿Fundamentadas en informes de recepción?</t>
  </si>
  <si>
    <r>
      <t>Existe y se aplica</t>
    </r>
    <r>
      <rPr>
        <b/>
        <sz val="11"/>
        <color theme="1"/>
        <rFont val="Times New Roman"/>
        <family val="1"/>
      </rPr>
      <t xml:space="preserve"> política para cuentas incobrables </t>
    </r>
    <r>
      <rPr>
        <sz val="11"/>
        <color theme="1"/>
        <rFont val="Times New Roman"/>
        <family val="1"/>
      </rPr>
      <t>o de difícil recuperación.</t>
    </r>
  </si>
  <si>
    <t>¿Se tiene establecido un monto máximo para préstamos a empleados?</t>
  </si>
  <si>
    <t>Establecer si los saldos debidos por partes vinculadas se presentan por separado y si se derivan de transacciones sobre la base de la longitud del brazo.</t>
  </si>
  <si>
    <t xml:space="preserve">Probabilidad de incobrabilidad en las cuentas por cobrar cuyos saldos pertenecen a más de un periodo. </t>
  </si>
  <si>
    <t>PROGRAMA DE IMPUESTOS PAGADOS ANTI</t>
  </si>
  <si>
    <t>Verifique las obligaciones formales que el Código Tributario establece respecto a: la presentación de las declaraciones (verificar cálculos aritméticos), registros y documentos, la actualización y legalización de los registros de Contabilidad General y de I.V.A. y los informes  anuales  de  retenciones  y de utilidades distribuidas.</t>
  </si>
  <si>
    <t>a) Libros mayor y secuenciales</t>
  </si>
  <si>
    <t>Comprobar la existencia física de: productos, materiales y suministros, que son propiedad de la Compañía y están en existencia, en tránsito, en depósito o almacenes ajenos o en consignación.</t>
  </si>
  <si>
    <t>Comprobar que el inventario está debidamente compilado y valuado de conformidad con métodos aceptables a su valoración. Comprobar su adecuada presentación y revelación en los estados financieros.</t>
  </si>
  <si>
    <t>Verifique si hubieron adiciones o retiros del inventario con los mayores auxiliares y con documento soporte.</t>
  </si>
  <si>
    <t>INTEGRACIÓN DEL INVENTARIO</t>
  </si>
  <si>
    <t>Presencie la toma de los inventarios físicos, pedir acta</t>
  </si>
  <si>
    <t xml:space="preserve">Si el inventario es un rubro de importancia relativa en los estados financieros, el auditor deberá obtener evidencia de auditoría suficiente y apropiada, respecto a la existencia y condición del inventario por medio de una presencia en el conteo físico del inventario, a menos que sea factible para evaluar las instrucciones y procedimientos de la administración para registrar y controlar los resultados del conteo físico del inventario. Observar la realización de los procedimientos del conteo de la administración. Inspeccionar el inventario y realizar pruebas físicas selectivas al recuento realizado por la compañía
</t>
  </si>
  <si>
    <t>NIC 2 INVENTARIOS</t>
  </si>
  <si>
    <t>Un tema fundamental en la contabilidad de los inventarios es la cantidad de costo que debe reconocerse como un activo, para que sea diferido hasta que los ingresos correspondientes sean reconocidos. Esta Norma suministra una guía práctica para la determinación de ese costo, así como para el subsiguiente reconocimiento como un gasto del periodo, incluyendo también cualquier deterioro que rebaje el importe en libros al valor neto realizable. También suministra directrices sobre las fórmulas del costo que se usan para atribuir costos a los inventarios.</t>
  </si>
  <si>
    <t>Muestran dichos registros: Cantidades, costo unitario, importe total</t>
  </si>
  <si>
    <t>¿Recepción? ¿Embarque? ¿Control de Inventarios? ¿Cuentas por pagar?</t>
  </si>
  <si>
    <t>Por las devoluciones, ¿se informa oportunamente a los departamentos de contabilidad y de compras?</t>
  </si>
  <si>
    <t>Las compras se basan en requisiciones, puntos de orden o máximos y mínimos..</t>
  </si>
  <si>
    <t>Requieren ciertos bienes, solicitudes de cotización.</t>
  </si>
  <si>
    <t>Se preparan informes de recepción de mercancías o productos y están pre enumerados.</t>
  </si>
  <si>
    <t>Se sigue un sistema sobre las entregas parciales,aplicables a una sola Orden de Compra.</t>
  </si>
  <si>
    <t>Se le da adecuado seguimiento a las órdenes de compra pendientes de recibirse.</t>
  </si>
  <si>
    <t>POLIZAS DE SEGURO</t>
  </si>
  <si>
    <t>IMPUESTOS ANTICIPADOS</t>
  </si>
  <si>
    <t>realice una hoja detalle de los impuestos pagados de iva y retencion en la fuente y verifique que los saldos pendientes de cancelacion sean los valores de los balances cruce y investigue las diferencias.</t>
  </si>
  <si>
    <t>Verificar si en los meses restantes de la revision preliminar y la final se contrataron nuevas pólizas, consideradas importantes para la Compañía.</t>
  </si>
  <si>
    <t>Revise los Intereses pagados por anticipado.</t>
  </si>
  <si>
    <t>INTERESES PAGADOS POR ANTICIPADO</t>
  </si>
  <si>
    <t>Indague si existen polizas que esté pagando la empresa y que la empresa como tal no sea la beneficiaria.</t>
  </si>
  <si>
    <t>ARRIENDO</t>
  </si>
  <si>
    <t>Procedimientos analíticos como procedimientos sustantivos</t>
  </si>
  <si>
    <t>El término “procedimientos analíticos” significa evaluaciones de información financiera realizadas mediante el análisis de las relaciones plausibles entre datos financieros y no financieros.Los procedimientos analíticos también incluyen, en la medida necesaria, la investigación de las variaciones o de las relaciones identificadas que sean incongruentes con otra información relevante o que difieran de los valores esperados en un importe significativo.</t>
  </si>
  <si>
    <t>La NIIF para las PYMES no prohíbe el reconocimiento de los anticipos como activos, siempre que el pago se realice antes de recibir los bienes o servicios.
Los gastos pagados por anticipado se reconocen como activos. si una entidad paga por anunciar bienes o servicios por anticipado y el tercero no ha proporcionado todavía esos bienes o servicios, la entidad tiene un activo diferente. Ese activo es el derecho a recibir esos bienes y servicios. Por ello, el Consejo decidió mantener el párrafo 70, que permite a una entidad reconocer como un activo el derecho a recibir esos bienes o servicios</t>
  </si>
  <si>
    <t>Sección No. 11 – Instrumentos Financieros Básicos</t>
  </si>
  <si>
    <t>NIIF 9 - Instrumentos Financieros</t>
  </si>
  <si>
    <t>El objetivo de esta Norma es establecer los principios para la información financiera sobre activos financieros y pasivos financieros, de forma que se presente información útil y relevante para los usuarios de los estados financieros para la evaluación de los importes, calendario e incertidumbre de los flujos de efectivo futuros de la entidad.</t>
  </si>
  <si>
    <t>Solicite a la empresa, prepare una relación de altas y bajas de activo fijo en el formato estándar.</t>
  </si>
  <si>
    <t>Examine la autorización para la venta o retiro. Actas, soportes</t>
  </si>
  <si>
    <r>
      <t xml:space="preserve">Actualice los activos fijos en el sistema de cálculos fiscales y líguelos vs. la balanza. </t>
    </r>
    <r>
      <rPr>
        <b/>
        <sz val="12"/>
        <color theme="1"/>
        <rFont val="Times New Roman"/>
        <family val="1"/>
      </rPr>
      <t>(CUADRO ANEXO ICT)</t>
    </r>
  </si>
  <si>
    <r>
      <t xml:space="preserve">Para el rubro de plantas en proceso vegetativo, verificar si la valoración corresponde a un valor razonable soportado éste en  Información disponible de mercados activos o de alguna otra metodología permitida por la </t>
    </r>
    <r>
      <rPr>
        <i/>
        <u/>
        <sz val="12"/>
        <color theme="1"/>
        <rFont val="Times New Roman"/>
        <family val="1"/>
      </rPr>
      <t>SECCIÓN 34 O NIC 41. según el caso</t>
    </r>
    <r>
      <rPr>
        <sz val="12"/>
        <color theme="1"/>
        <rFont val="Times New Roman"/>
        <family val="1"/>
      </rPr>
      <t xml:space="preserve"> De no ser factible la aplicación de valor razonable, comprobar que la valoración se base en el costo histórico. </t>
    </r>
  </si>
  <si>
    <t>Pedir el avaluo del activo biológico</t>
  </si>
  <si>
    <t>Planificación de la auditoría de estados financieros.</t>
  </si>
  <si>
    <t>El NIA es la normativa sobre la responsabilidad del auditor, de planificar la auditoría de estados financieros.Esta NIA está redactada en el contexto de auditorías recurrentes.Las consideraciones adicionales en un encargo de auditoría inicial figuran separadamente.</t>
  </si>
  <si>
    <t>Sección No. 17 – Propiedades, Planta y Equipo</t>
  </si>
  <si>
    <t>NIC 16 - Propiedades, Planta y Equipo</t>
  </si>
  <si>
    <t>¿La dirección de la empresa autoriza el método y políticas de valuación, incluyendo las relativas a capitalización, actualización, depreciación?</t>
  </si>
  <si>
    <t>¿Se tienen procedimientos claros para comprobar que se hayan recibió y registrado adecuadamente los bienes adquiridos?</t>
  </si>
  <si>
    <t>¿Se revisa periódicamente las construcciones e instalaciones en proceso para registrar oportunamente aquellas que hayan sido terminadas?</t>
  </si>
  <si>
    <t>Fueron las vidas útiles de propiedad, planta y equipo revisado y/o considerando el deterioro del valor de los activos de conformidad con NIC 39 y los correspondientes importes imputados a los resultados para el período que se examina?</t>
  </si>
  <si>
    <t>Las disposiciones de la NIC 16 habían cumplido</t>
  </si>
  <si>
    <t>a)         Entidad emisora, identificando el grado de control clave correspondiente b)        Valor nominal c)         Saldo al comienzo del período, cantidad y valor de adquisición d)        Movimiento habido durante el período e)         Utilidad o pérdida en venta de valores f)          Dividendos o intereses devengados g)         Provisión para disminuciones en el valor de estas inversiones.</t>
  </si>
  <si>
    <t>Obtener un detalle que muestre el movimiento que haya existido durante el período de cada uno de los valores que integran este rubro; el detalle contendrá como mínimo la siguiente información:</t>
  </si>
  <si>
    <t>Confirmar los saldos de las inversiones permanentes que se manejaron durante el ejercicio anterior con los respectivos saldos del ejercicio actual.</t>
  </si>
  <si>
    <t>Comprobar los incrementos y disminuciones que han existido durante el período, examinando los documentos sustentatorios correspondientes (actas de directorio, autorizaciones de gerencia, papeletas de depósito, etc.).</t>
  </si>
  <si>
    <t xml:space="preserve"> Asegurarse que la utilidad o pérdida en la venta de valores hayan sido registrados en el período que corresponde; efectuar los cálculos independientes de los ingresos sobre valores.</t>
  </si>
  <si>
    <t>Para propósitos de presentación en los estados financieros asegurarse que:</t>
  </si>
  <si>
    <t>a)      Están presentados a su valor de adquisición b)      Se indica la base de valuación c)      Se muestre el detalle de su composición, si fuera apropiado, mediante una nota a los estados financieros d)      Movimiento habido durante el período e)      Las inversiones en compañías afiliadas se presentan separadamente y se indica el grado de control.</t>
  </si>
  <si>
    <t>Verificar la variación de los saldos entre la revisión anterior y la actual, analizar si existen variaciones importantes y documente los procedimientos aplicados de acuerdo a lo señalado en los numerales anteriores</t>
  </si>
  <si>
    <t>Analizar si a la fecha de revisión ocurrieron situaciones importantes que ameriten el análisis, caso contrario documente en una nota explicativa cuál fue su criterio para no efectuar ningún trabajo.</t>
  </si>
  <si>
    <t>Comprobar que los intereses en negocios conjuntos han sido contabilizados de acuerdo con  NIFF 11 Acuerdos Conjuntos</t>
  </si>
  <si>
    <t>Comprobar que las inversiones en empresas asociadas se han contabilizado de acuerdo con NIFF 11 Acuerdos Conjuntos</t>
  </si>
  <si>
    <t>Comprobar que los directores valoración de inversiones no cotizado ha sido incluido en las actas de las reuniones del consejo.</t>
  </si>
  <si>
    <t>Se puede comprobar que el tratamiento de los bienes de inversión está en conformidad con LA NIC 39 Instrumentos Financieros</t>
  </si>
  <si>
    <t>Al evaluar si la empresa controla o influye significativamente en otra empresa, le hizo considerar la existencia y el efecto de todos los derechos de voto potenciales que actualmente son ejercitables o convertibles en conformidad con NIC 33 Ganancia por acción</t>
  </si>
  <si>
    <t>Cuando los estados financieros consolidados han sido preparados bajo NIC 27, son las proporciones asignadas a la empresa y a los intereses minoritarios se determina basándose exclusivamente en interés de propiedad actuales.</t>
  </si>
  <si>
    <t>¿Comprobar que las inversiones en empresas asociadas se han contabilizado de acuerdo con NIC 28 - Inversiones en Asociadas y Negocios Conjuntos)?</t>
  </si>
  <si>
    <t>¿Comprobar que los intereses en negocios conjuntos han sido contabilizados de acuerdo con NIIF 11 - Acuerdos conjuntos?</t>
  </si>
  <si>
    <t>¿Se puede comprobar que el tratamiento de los bienes de inversión está en conformidad con NIC 39 - Instrumentos Financieros (Reconocimiento y Medición)?</t>
  </si>
  <si>
    <t>Al evaluar si la empresa controla o influye significativamente en otra empresa, le hizo considerar la existencia y el efecto de todos los derechos de voto potenciales que actualmente son ejercitables o convertibles en conformidad con  la NIC 33 - Ganancias por Acción?</t>
  </si>
  <si>
    <t>Cuando los estados financieros consolidados han sido preparados bajo NIC 27 - Estados Financieros Separados, son las proporciones asignadas a la empresa y a los intereses minoritarios se determina basándose exclusivamente en interés de propiedad actuales?</t>
  </si>
  <si>
    <r>
      <rPr>
        <b/>
        <sz val="10"/>
        <color rgb="FFFF0000"/>
        <rFont val="Times New Roman"/>
        <family val="1"/>
      </rPr>
      <t>E:</t>
    </r>
    <r>
      <rPr>
        <sz val="10"/>
        <color theme="1"/>
        <rFont val="Times New Roman"/>
        <family val="1"/>
      </rPr>
      <t xml:space="preserve">  Existencia u ocurrencia</t>
    </r>
  </si>
  <si>
    <r>
      <rPr>
        <b/>
        <sz val="10"/>
        <color rgb="FFFF0000"/>
        <rFont val="Times New Roman"/>
        <family val="1"/>
      </rPr>
      <t>I:</t>
    </r>
    <r>
      <rPr>
        <sz val="10"/>
        <color theme="1"/>
        <rFont val="Times New Roman"/>
        <family val="1"/>
      </rPr>
      <t xml:space="preserve">   Integridad o totalidad</t>
    </r>
  </si>
  <si>
    <r>
      <rPr>
        <b/>
        <sz val="10"/>
        <color rgb="FFFF0000"/>
        <rFont val="Times New Roman"/>
        <family val="1"/>
      </rPr>
      <t>D:</t>
    </r>
    <r>
      <rPr>
        <sz val="10"/>
        <color theme="1"/>
        <rFont val="Times New Roman"/>
        <family val="1"/>
      </rPr>
      <t xml:space="preserve">  Derechos y obligaciones</t>
    </r>
  </si>
  <si>
    <t>Pruebe del estado de antigüedad del cliente en busca de insuficiencia en los importes vencidos, utilizando para este procedimiento muestreo estadístico aleatorio.</t>
  </si>
  <si>
    <t>Elabore la circularización. Y Entregue la lista de las cuentas a circularizar.</t>
  </si>
  <si>
    <t>Prepare un resumen de los resultados. Y confirmar de manera independiente las facturas por cobrar.</t>
  </si>
  <si>
    <t>Verificar que los saldos iniciales de las cuentas del mayor crucen con las cifras auditadas en el año anterior.</t>
  </si>
  <si>
    <t>¿comprobar la existencia, la exactitud y la titularidad de los créditos comerciales, por decirlo de una manera circularización?</t>
  </si>
  <si>
    <t>¿Se envían confirmaciones de saldo por sorpresa periódicamente por los por algún funcionario responsable?</t>
  </si>
  <si>
    <t>Comprobar otras cuentas por cobrar, cuentas de periodificación?</t>
  </si>
  <si>
    <t>Determinar si todos los créditos son recuperables en el plazo de un año a partir de la fecha de cierre de balance y las excepciones están claramente indicados?</t>
  </si>
  <si>
    <t>¿Están enumeradas todas las facturas de ventas y se lleva control sobre su existencia?</t>
  </si>
  <si>
    <t>Están las notas de crédito por concepto de devoluciones y rebajas:¿Prenumeradas y debidamente controladas? ¿Fundamentadas en informes de recepción? ¿Aprobadas por un funcionario responsable?</t>
  </si>
  <si>
    <t>Están los ajustes o cancelación de cuentas  por cobrar aprobadas por un funcionario que no sea responsable de: ¿Su autorización? ¿Su cobro?</t>
  </si>
  <si>
    <t>Elabore la circularización. Y Entregue a la empresa la lista de las cuentas por pagar a circularizar para que le indiquen los datos necesarios.</t>
  </si>
  <si>
    <t>Compare los saldos de los estados con las circulares y con la relación. Asegúrese de que incluyan todos los saldos de un mismo proveedor o acreedor. Compruebe algunas direcciones.</t>
  </si>
  <si>
    <r>
      <rPr>
        <b/>
        <sz val="12"/>
        <color theme="1"/>
        <rFont val="Times New Roman"/>
        <family val="1"/>
      </rPr>
      <t>Después de treinta días:</t>
    </r>
    <r>
      <rPr>
        <sz val="12"/>
        <color theme="1"/>
        <rFont val="Times New Roman"/>
        <family val="1"/>
      </rPr>
      <t xml:space="preserve"> Envíe una segunda solicitud para los que no contesten.</t>
    </r>
  </si>
  <si>
    <t>Cierre la circularizaciónpara ello: Investigue las diferencias en la procedencia de las cartas contestadas.Archive las circulares conformes.Investigue todas las circulares con diferencias.</t>
  </si>
  <si>
    <t>El encargado debe fijar: Fecha de circularización, Base de selección, Porcentaje a cubrir con la circularización, Inclusión de cuentas atrasadas, canceladas o con saldo en cero.</t>
  </si>
  <si>
    <t>el auditor debe formarse una opinión razonable de las cuentas a pagar, por lo que debe obtener información suficiente  Si los saldos de los proveedores son razonables y el importe de las compras es acorde con las necesidades de la empresa.</t>
  </si>
  <si>
    <t xml:space="preserve">Para saldos de cuentas a pagar, examen de pagos posteriores o de correspondencia de terceros, así como de otros registros, tales como los de albaranes de entrada. La naturaleza y extensión de los procedimientos de auditoría alternativos se ven afectados por la cuenta y la afirmación de que se trate. </t>
  </si>
  <si>
    <t>Procedimientos de confirmación externa</t>
  </si>
  <si>
    <t xml:space="preserve">Las partidas por cobrar o por pagar de forma incondicional se reconocen como activos o pasivos cuando la entidad se convierte en parte del contrato y, como consecuencia de ello, tiene el derecho legal a recibir efectivo o la obligación legal de pagarlo. 10AB(b) La diferencia entre el importe en libros del pasivo financiero y el importe que la entidad estaría obligada contractualmente a pagar al tenedor de la obligación, en el momento del vencimiento. </t>
  </si>
  <si>
    <t>SECCIÓN 22 PASIVOS Y PATRIMONIO</t>
  </si>
  <si>
    <t>22.15 En periodos posteriores a la emisión de los instrumentos, la entidad reconocerá sistemáticamente cualquier diferencia entre el componente de pasivo y el importe principal por pagar al vencimiento como un gasto por intereses adicional utilizando el método del interés efectivo (véanse los párrafos 11.15 a 11.20). El Apéndice de esta sección ilustra la contabilización de la deuda convertible del emisor.</t>
  </si>
  <si>
    <t>¿Codifica, sumaria y registra los documentos  anteriores?</t>
  </si>
  <si>
    <t>¿Quien revisa las facturas para pago, es diferente de quien: ¿Autoriza las compras?</t>
  </si>
  <si>
    <t>Falta de controles adecuados que aseguren que los pasivos por obligaciones tributarias y retenciones se registren, declaren y paguen en su oportunidad.</t>
  </si>
  <si>
    <t>Pruebe los intereses pagados considerando los préstamos renegociados durante el periodo con sus respectivas tasas y ligue a los estados financieros.</t>
  </si>
  <si>
    <t xml:space="preserve">Verifique los saldos del préstamo con las confirmaciones de los bancos </t>
  </si>
  <si>
    <t>Analice verificando: Por los incrementos: su autorización y documentación correspondiente.</t>
  </si>
  <si>
    <t>Analice verificando: Por los pagos: su autorización, procedencia y comprobación documental.</t>
  </si>
  <si>
    <t>Verifique el cálculo de los intereses devengados durante el ejercicio y la suficiencia en su caso, del pasivo. Para verificarlo, obtenga de la empresa los datos de la cédula estándar de importes devengados.</t>
  </si>
  <si>
    <t>Ligue los intereses devengados con las provisiones y cuenta de gastos</t>
  </si>
  <si>
    <t>NIC 23 - Costos por Préstamos</t>
  </si>
  <si>
    <t>Esta Norma se aplicará por una entidad en la contabilización de los costos por préstamos. Esta Norma no se ocupa del costo, efectivo o imputado, del patrimonio incluido el capital preferente no clasificado como pasivo.
No se requiere que una entidad aplique esta Norma a los costos por préstamos directamente atribuibles a la adquisición, construcción o producción de:</t>
  </si>
  <si>
    <t>Costos por préstamos es una sección muy sensible y directamente aplicable a una entidad que tiene proyectos ambiciosos y de expansión, esto es más frecuentes en aquellas pymes que van creciendo aceleradamente por tamaño del Mercado y su demanda del producto. Por lo tanto, se analizó dicha sección para ver las directrices contables que esta nos brinda para un determinado préstamo y el tratamiento de los costos que se incurren antes y después del préstamo.</t>
  </si>
  <si>
    <t>sección 25 Costos por Prestamos</t>
  </si>
  <si>
    <t xml:space="preserve"> Verificar y Analizar las correspondientes obligaciones pendientes de cancelar por parte de la compañía, los mismos que se registran, clasifican y presentan apropiadamente en los estados financieros.</t>
  </si>
  <si>
    <t>Obtener los anexos transaccionales mensuales</t>
  </si>
  <si>
    <t xml:space="preserve">Obtener las declaraciones mensuales </t>
  </si>
  <si>
    <t>* Computo global de los sueldos y beneficios sociales al cierre del período</t>
  </si>
  <si>
    <t>* Verifique la razonabilidad de las provisiones efectuadas a la fecha de la revisión.</t>
  </si>
  <si>
    <t>* Ligue las provisiones realizadas con los resultados del ejercicio.</t>
  </si>
  <si>
    <t>* Obtener un detalle consolidado de sueldos y salarios enviados mensualmente al IESS</t>
  </si>
  <si>
    <t>Revise y obtenga una copia de los pagas realizados de los cuadros enviados al ministerio de trabajo tanto de las utilidades como se los decimos cuarto y terceros (Legalización de décimos y utilidades)</t>
  </si>
  <si>
    <t>Verifique la participación de los trabajadores en las utilidades a pagar y del período anterior</t>
  </si>
  <si>
    <t>*Provisión de décimo tercer sueldo, décimo cuarto, pago de utilidades. Fondos de reserva</t>
  </si>
  <si>
    <t>*Legalización de Décimos</t>
  </si>
  <si>
    <t>*Conformación de organismos paritarios</t>
  </si>
  <si>
    <t>*Elaboración del manual de seguridad industrial y su aprobación.</t>
  </si>
  <si>
    <t>*Contratos de empleados</t>
  </si>
  <si>
    <t>*Roles de pagos</t>
  </si>
  <si>
    <t>*Reglamentos Internos de Trabajo</t>
  </si>
  <si>
    <t>Si existen planes de prestaciones definidas, han verificado que se contabilizan de acuerdo con la NIC 19 (Las normas de información financiera sobre planes de prestaciones definidas son complejas y requieren una cuidadosa aplicación para cada plan).</t>
  </si>
  <si>
    <t xml:space="preserve">NIA 520 – </t>
  </si>
  <si>
    <t>El NIA es la normativa sobre la responsabilidad del auditor, ) de procedimientos analíticos como procedimientos sustantivos
(“procedimientos analíticos sustantivos”).También trata de la responsabilidad que tiene el auditor de aplicar, en una fecha cercana a la finalización de la auditoría, procedimientos analíticos que le faciliten alcanzar una conclusión global sobre los estados financieros.La NIA 315.1 trata de la utilización de procedimientos analíticos como procedimientos de valoración del riesgo.La NIA 330 incluye requerimientos y orientaciones en relación con la naturaleza, el momento de realización y la extensión de los procedimientos de auditoría aplicados en respuesta a los riesgos valorados. Estos procedimientos de auditoría pueden incluir procedimientos analíticos sustantivos</t>
  </si>
  <si>
    <t>NIC 19  BENEFICIOS A EMPLEADOS</t>
  </si>
  <si>
    <t>El objetivo de esta Norma es prescribir el tratamiento contable y la información a revelar sobre los beneficios a los empleados. La Norma requiere que una entidad reconozca: (a)	un pasivo cuando el empleado ha prestado servicios a cambio de beneficios a los empleados a pagar en el futuro; y(b)	un gasto cuando la entidad consume el beneficio económico procedente del servicio prestado por el empleado a cambio de los beneficios a los empleados.</t>
  </si>
  <si>
    <t>SECCION 28 BENEFICIOS A EMPLEADOS</t>
  </si>
  <si>
    <t>¿Se usan relojes chocadores, tarjetas de tiempo, reportes o un sistema de computo?</t>
  </si>
  <si>
    <t>¿Los avisos de inscripción, modificación de salario y baja se presentan dentro del plazo de cinco días hábiles?</t>
  </si>
  <si>
    <t>¿Se ha retenido el impuesto a las personas que habitualmente se les pagan honorarios?</t>
  </si>
  <si>
    <t>Revise la documentación de soporte por los pagos realizados. Formule cédula de  declaraciones.</t>
  </si>
  <si>
    <t xml:space="preserve">    Solicitar la declaración y conciliación tributaria del impuesto a la renta  y realizar los siguientes procedimientos:</t>
  </si>
  <si>
    <t xml:space="preserve">Obtenga y revise la declaración del año anterior para determinar partidas importantes anormales, especiales y no deducibles. </t>
  </si>
  <si>
    <t>En caso de que se hayan efectuado pagos en exceso en ejercicios anteriores, verifique si están compensando, o solicitado su devolución.</t>
  </si>
  <si>
    <t xml:space="preserve">Verificar que la presentación y pago del impuesto a la renta se haya efectuado en las fechas establecidas para el efecto.  </t>
  </si>
  <si>
    <t xml:space="preserve">Solicite las declaraciones mensuales del cliente de Impuesto al Valor Agregado y Retenciones en la Fuente (formulario104 y 103), compruebe que las declaraciones se encuentren adecuadamente presentadas de acuerdo a la LORTI y al régimen correspondiente, </t>
  </si>
  <si>
    <t>Prepare el movimiento mensual de Retenciones de acuerdo al o los porcentajes que apliquen de IVA E IR</t>
  </si>
  <si>
    <t>Concilie los valores reflejados en las declaraciones con los registrados en los mayores contables (comparación de libros vs. Declaraciones).</t>
  </si>
  <si>
    <t>Tiene una disposición adecuada de todos los impuestos pagaderos por referencia a los beneficios y ganancias de capital obtenidos hasta la fecha.  Si no es así, indique la cantidad infradotadas.</t>
  </si>
  <si>
    <t>Provisión ha sido hecha para los posibles impuestos sobre las ganancias o pérdidas no realizadas o no realizadas de apreciación en el valor de los activos para el cual se ha tomado de crédito en las cuentas?  Si no, indicar la responsabilidad potencial en las tasas impositivas actuales.</t>
  </si>
  <si>
    <t>Si las cuentas no dan indicación de  la medida en que la carga fiscal se ha visto afectada por cuestiones excepcionales, dar detalles.</t>
  </si>
  <si>
    <t>Fue reconocido activos por impuestos diferidos por todas las diferencias temporarias deducibles, pérdidas y créditos fiscales no utilizados</t>
  </si>
  <si>
    <t>El  impuesto diferido pasivo/activo fue reconocido para todos los/las diferencias temporarias imponibles asociadas con inversiones en empresas dependientes, sucursales y asociadas.</t>
  </si>
  <si>
    <t>¿Hay impuesto diferido reconocido directamente en el patrimonio neto?</t>
  </si>
  <si>
    <t>En el caso de una filial en el extranjero, se hayan concedido por el impuesto pagadero en concepto de dividendos pagados o por pagar?  Si no, dar detalles.</t>
  </si>
  <si>
    <t>¿El pasivo por compras está en un documento en el momento en que se reciben las mercancías, verificando por conteo u otro medio la cantidad recibida?</t>
  </si>
  <si>
    <t>¿Existen procedimientos y controles para verificar facturas y documentos que generan obligaciones legales ?</t>
  </si>
  <si>
    <t xml:space="preserve">¿Existen procedimientos de revisión y de conformidad en la actualización de las obligaciones contraídas?
</t>
  </si>
  <si>
    <t>¿Existen controles adecuados que aseguren que los pasivos por obligaciones tributarias y retenciones se registren, declaren y paguen en su oportunidad?</t>
  </si>
  <si>
    <t>¿Existen revisiones analíticas en las cuentas de pasivos que pueden inducir a errores materiales, variaciones anormales que hagan peligrar el cumplimiento de obligaciones o los pasivos se acumulen durante muchos periodos sin que hayan acciones para disminuir los pasivos a través de su pago o se realicen acciones de saneamiento contable.</t>
  </si>
  <si>
    <t xml:space="preserve">¿Existencia supervisión efectiva y adecuada por parte de la gerencia de las cuentas por cobrar?. </t>
  </si>
  <si>
    <t>Verifique que los saldos por pagar coincidan con las confirmaciones emitidas por el banco.</t>
  </si>
  <si>
    <t>Verifique el cálculo de los intereses devengados durante el ejercicio y la suficiencia en su caso, del pasivo por este concepto al 31 de diciembre del periodo auditado. Para verificarlo, obtenga de la empresa los datos de la cédula estándar de importes devengados.</t>
  </si>
  <si>
    <t>NIIF 9 INSTRUMENTOS FINANCIEROS</t>
  </si>
  <si>
    <t>Sección 11 Instrumentos Financieros Básicos</t>
  </si>
  <si>
    <t>¿Determinar si préstamos por pagar más de un año desde la fecha del balance son claramente registrados?</t>
  </si>
  <si>
    <t>Para los pasivos a largo plazo que siguen se clasifican como no corrientes, a pesar del asentamiento está dentro de los 12 meses siguientes a la fecha del balance, ha comprobado que estos pasivos han satisfecho las condiciones estipuladas en FRS 1 (NIC 1) O SECCION 3?</t>
  </si>
  <si>
    <t>Verifique los saldos iniciales con los balances del período anterior</t>
  </si>
  <si>
    <t>Verifique la adecuada apropiación para la reserva legal y que se la haya realizado sobre una base de calculo correcta según los términos legales</t>
  </si>
  <si>
    <r>
      <t xml:space="preserve">Solicite las </t>
    </r>
    <r>
      <rPr>
        <b/>
        <sz val="12"/>
        <color theme="1"/>
        <rFont val="Times New Roman"/>
        <family val="1"/>
      </rPr>
      <t>actas ordinarias</t>
    </r>
    <r>
      <rPr>
        <sz val="12"/>
        <color theme="1"/>
        <rFont val="Times New Roman"/>
        <family val="1"/>
      </rPr>
      <t xml:space="preserve"> y extraordinarias de junta general de socios o accionistas emitidas hasta la fecha de presencia en el cliente. Elabore un resumen detallando el tipo de acta, fecha, concepto, asunto del que trata. Obtenga una copia de las más importantes.</t>
    </r>
  </si>
  <si>
    <t>Preparar un detalle de las cuentas que componen esta área al cierre del ejercicio.</t>
  </si>
  <si>
    <t>En caso de ser la primera ,auditoría, obtener una evolución histórica de las cuentas que representan el patrimonio desde su constitución.</t>
  </si>
  <si>
    <t>Realizar el movimiento Patrimonial en el cual se pueda observar y analizar las variaciones que ha tenido durante el período, el movimiento debe contener: *Concepto o Descripción * Ajustes * Reclasificaciones</t>
  </si>
  <si>
    <t>Solicitar el cuadro de los accionistas actualizado; En caso de empresas nuevas el cuadro desde su creación.</t>
  </si>
  <si>
    <t>SECCION 22 PASIVOS Y PATIMONIO</t>
  </si>
  <si>
    <t>¿Están los movimientos en las reservasen conformidad con los Estatutos y escritura de constitución y los requisitos legales locales y son revelados bajo cada epígrafe de reservas? (p. ej. las ganancias realizadas por las ventas de activos fijos, no realizadas de superávit por revaluación de activos fijos, los beneficios no distribuidos, etc.).</t>
  </si>
  <si>
    <t>¿Ha obtenido acta de junta  para todas las cuestiones de importancia que requieren la aprobación de la junta formal?</t>
  </si>
  <si>
    <t>Comentar si la compañía incrementó sus ventas en relación con el período anterior, y explique por qué su variación.</t>
  </si>
  <si>
    <t xml:space="preserve">Sección 23 Ingresos de Actividades Ordinarias </t>
  </si>
  <si>
    <t>NIIF 15 INGRESOS DE ACTIVIDADES ORDINARIAS</t>
  </si>
  <si>
    <t>¿Existe una adecuada segregación de funciones y son independientes los empleados que manejan la facturación?</t>
  </si>
  <si>
    <t>¿Existe una adecuada segregación de funciones y son independientes los empleados que manejan los inventarios?</t>
  </si>
  <si>
    <t>¿Existe una adecuada segregación de funciones y son independientes los empleados que manejan los embarques?</t>
  </si>
  <si>
    <t>¿Existe una adecuada segregación de funciones y son independientes los empleados que manejan la caja chica?</t>
  </si>
  <si>
    <t>¿Existe una adecuada segregación de funciones y son independientes los empleados que manejan los registros contables?</t>
  </si>
  <si>
    <t>¿Están las notas de crédito por concepto de devoluciones y rebajas: PRE foliadas y debidamente controladas?</t>
  </si>
  <si>
    <r>
      <t xml:space="preserve">Seleccionar una muestra que cubra el </t>
    </r>
    <r>
      <rPr>
        <b/>
        <sz val="12"/>
        <color theme="1"/>
        <rFont val="Times New Roman"/>
        <family val="1"/>
      </rPr>
      <t xml:space="preserve">80% </t>
    </r>
    <r>
      <rPr>
        <sz val="12"/>
        <color theme="1"/>
        <rFont val="Times New Roman"/>
        <family val="1"/>
      </rPr>
      <t>del total de los costos, para determinar la regularidad de los importes y la naturaleza de los mismos y verifique:a)      Extensiones aritméticas; b)      Referencia cruzada a los estados financieros; c)      Vauchear las partidas mediante la documentación soporte d)      Firmas de autorización</t>
    </r>
  </si>
  <si>
    <t>Si se trata de importaciones examine la documentación correspondiente. LIQUIDACIONES DE ADUANA ENTRE OTROS</t>
  </si>
  <si>
    <t xml:space="preserve">Sección 13 Inventarios </t>
  </si>
  <si>
    <t>Recibe el Departamento de Costos el duplicado de cada una de las facturas.</t>
  </si>
  <si>
    <t>Analizó el modulo de inventaros que contiene el sistema contable que emplea la empresa?</t>
  </si>
  <si>
    <t>Solicitar un detalle de cuentas Al fin del período auditado y realizar una prueba de tendencia para determinar las variaciones importantes que se hayan producido.</t>
  </si>
  <si>
    <t>En caso de existir variaciones importantes realizar un análisis de los gastos en los que se han incurrido verificando la razonabilidad y naturaleza de los mismos.</t>
  </si>
  <si>
    <t>d)      Analizar las partidas mediante la documentación soporte</t>
  </si>
  <si>
    <t>e)      Firmas de autorización</t>
  </si>
  <si>
    <t>4. Solicitar un detalle de cuentas al cierre del período auditado, y realizar una prueba de tendencia para determinar las variaciones importantes que se hayan producido.</t>
  </si>
  <si>
    <t>5. En caso de existir variaciones importantes realizar un análisis de los gastos en los que se han incurrido verificando la razonabilidad y naturaleza de los mismos</t>
  </si>
  <si>
    <t>¿Comprobar que el fondo de comercio o fondo de comercio negativo procedente de adquisiciones se determinan de conformidad con la NIIF 3?</t>
  </si>
  <si>
    <t>¿Multiplicaciones y sumas? ¿Cantidad, precio y condición de pago? ¿Aprovechamiento de los descuentos? ¿Cancelación con sello de pagado? ¿A nombre de la compañía y que contenga requisitos fiscales? ¿Se deja evidencia en las pólizas de la distribución y clasificación contable de los gastos? ¿Se actualizan correctamente las marcas fiscales o recordatorios? ¿Se verifica periódicamente que las provisiones de pasivo estén correspondidas con los gasto efectuados?</t>
  </si>
  <si>
    <t>1. Realice un movimiento de acuerdo al concepto de cada gasto (interés, comisiones, otros).</t>
  </si>
  <si>
    <t>2. Ligue con los cálculos realizados en intereses por pagar.</t>
  </si>
  <si>
    <t>3. Coteje los resultados obtenidos contra registros contables, determine diferencias y explique variaciones.</t>
  </si>
  <si>
    <t>4. Poner una nota explicativa con que otra área de los estados financieros guarda relación esta cuenta y alguna otra explicación de ser necesaria.</t>
  </si>
  <si>
    <t>5. Solicitar el detalle de las estadísticas de los gastos financieros al 31-12 del periodo auditado</t>
  </si>
  <si>
    <t>6. Coteje los gastos financieros con las tablas de amortización y la correspondiente provisión por intereses pendientes de pago en el año.</t>
  </si>
  <si>
    <t>7.  Concluir en base a los objetivos de auditoría.</t>
  </si>
  <si>
    <t>7. Verificar transacciones inusuales con partes relacionadas:</t>
  </si>
  <si>
    <r>
      <rPr>
        <b/>
        <sz val="12"/>
        <color theme="1"/>
        <rFont val="Times New Roman"/>
        <family val="1"/>
      </rPr>
      <t>a)</t>
    </r>
    <r>
      <rPr>
        <sz val="12"/>
        <color theme="1"/>
        <rFont val="Times New Roman"/>
        <family val="1"/>
      </rPr>
      <t xml:space="preserve"> Venta de propiedades a precios que difieren significativamente de su valor actual.</t>
    </r>
  </si>
  <si>
    <r>
      <rPr>
        <b/>
        <sz val="12"/>
        <color theme="1"/>
        <rFont val="Times New Roman"/>
        <family val="1"/>
      </rPr>
      <t>b)</t>
    </r>
    <r>
      <rPr>
        <sz val="12"/>
        <color theme="1"/>
        <rFont val="Times New Roman"/>
        <family val="1"/>
      </rPr>
      <t xml:space="preserve"> Ventas y compras de bienes y servicios que difieren significativamente de su valor actual</t>
    </r>
  </si>
  <si>
    <r>
      <rPr>
        <b/>
        <sz val="12"/>
        <color theme="1"/>
        <rFont val="Times New Roman"/>
        <family val="1"/>
      </rPr>
      <t>c)</t>
    </r>
    <r>
      <rPr>
        <sz val="12"/>
        <color theme="1"/>
        <rFont val="Times New Roman"/>
        <family val="1"/>
      </rPr>
      <t xml:space="preserve"> Préstamo sin establecer condiciones o vencimientos.</t>
    </r>
  </si>
  <si>
    <r>
      <rPr>
        <b/>
        <sz val="12"/>
        <color theme="1"/>
        <rFont val="Times New Roman"/>
        <family val="1"/>
      </rPr>
      <t>d)</t>
    </r>
    <r>
      <rPr>
        <sz val="12"/>
        <color theme="1"/>
        <rFont val="Times New Roman"/>
        <family val="1"/>
      </rPr>
      <t xml:space="preserve"> Prestamos sin interes o tasas de interes siginifactivamente altas o bajas en relacion a las tasas de existencia en el mercado.</t>
    </r>
  </si>
  <si>
    <r>
      <rPr>
        <b/>
        <sz val="12"/>
        <color theme="1"/>
        <rFont val="Times New Roman"/>
        <family val="1"/>
      </rPr>
      <t>8</t>
    </r>
    <r>
      <rPr>
        <sz val="12"/>
        <color theme="1"/>
        <rFont val="Times New Roman"/>
        <family val="1"/>
      </rPr>
      <t>. Comprobar con los mayores auxiliares de clientes o proveedores para determinar si supera el 50% como se menciona en el reglamento de la ley de regimen tributario articulo 4</t>
    </r>
  </si>
  <si>
    <t>Indagar con la gerencia los nombres de partes relacionadas y si se celebraron transacciones con estas partes durante el período.</t>
  </si>
  <si>
    <t>Verificar si la compañia cuenta con procedimientos para identificar y contabilizar apropiadamente las transacciones con partes relacionadas.</t>
  </si>
  <si>
    <t>Verficar en la Superintendencia de Compañias si el ente auditado, socios y participes mantiene relación con la direccion, administración, control y capital en otras sociedades.</t>
  </si>
  <si>
    <t>Solicitar al cliente el Anexo de Operaciones con Partes Relacionadas.</t>
  </si>
  <si>
    <t>Revisar actas de la junta general, asamblea de accionistas, juntas de socios y de otros registros estatutarios, donde se determine que las transacciones realizadas con partes relacionadas han sido aprobadas por la Junta Directiva.</t>
  </si>
  <si>
    <t>Realizar cartas de confirmacion a los abogados respecto a procesos legales y demas informacion que se considere relevante con partes relacionadas.</t>
  </si>
  <si>
    <t>Realizar cartas de confirmacion  con partes relacionadas.</t>
  </si>
  <si>
    <t>¿Avalan las transacciones entre empresas?</t>
  </si>
  <si>
    <t>¿Comprueban los saldos entre empresas?</t>
  </si>
  <si>
    <t>¿Confirman y Comprueban Las obligaciones o garantías que existen entre la empresa y los demás miembros del grupo?</t>
  </si>
  <si>
    <t>Existen controles para la aprobación de las estimaciones.</t>
  </si>
  <si>
    <t>Existencia de controles para la segregación de funciones entre los responsables de registrar las operaciones subyacentes y los responsables de la autorizacion y los que efectuan las estimaciones contables, incluyendo la designación de responsabilidades.</t>
  </si>
  <si>
    <t>Los controles para las estimaciones contables significativas, normalmente promueven la revisón de las estimaciones y quedan constancia de ello en documentos adecuados.</t>
  </si>
  <si>
    <t>¿Existen políticas definidas para las estimaciones contables y están de acuerdo con las políticas contables y las NIIF pertinentes?</t>
  </si>
  <si>
    <t>¿Se formulan informes peródicos del movimiento, incremento, baja de cuentas o castigo en las estimaciones?</t>
  </si>
  <si>
    <t>Existencia de documentos de control y registro oportuno de las estimaciones realizadas y saldos pendientes,  así como de reportes que se emiten para sustentar las estimaciones  realizadas;</t>
  </si>
  <si>
    <t>¿Se inspeccionan periódicamente  los documentos  que sustentan las estimaciones?</t>
  </si>
  <si>
    <t>¿Se encuentran registradas en la contabilidad el total de las estimaciones?</t>
  </si>
  <si>
    <t>Se realizan controles para verificar el registro en contabilidad, las variaciones por efectos del castigo, baja de cuentas y otros conceptos que sustentendichos eventos.</t>
  </si>
  <si>
    <t>Se realizan controles para la conexión y conciliacion periódica de los registros auxiliares, tarjetas de control de las estimaciones (deudas por contribuyente, depreciacióm por clase de activos, amortización por clase de intangilble, etc.) contra los registros del istema y reportes financieros.</t>
  </si>
  <si>
    <t>Se realiza controles para la investigación períodica de los niveles de morosidad, antigüedad de saldos sin cobrar y otros saldos negativos o investigacion periodica de los niveles de deterioro de los activos de propiedad, planta y equipo o desvalorizacion de existencias.</t>
  </si>
  <si>
    <t>¿Se preparan  cortes de caja?</t>
  </si>
  <si>
    <t>¿Las cobranzas diarias son depositadas en el banco intactas y sin demora?</t>
  </si>
  <si>
    <t>¿Todos los ingresos o cobranzas misceláneas (tales como ventas de desperdicio, intereses sobre inversiones, etc.), son reportados oportunamente al Departamento de Contabilidad?</t>
  </si>
  <si>
    <t>¿Existe autorización previa y por escrito de las salidas de efectivo (en su caso)?</t>
  </si>
  <si>
    <t>¿Se hacen todos los desembolsos con cheques nominativos (excepto caja chica)?</t>
  </si>
  <si>
    <t>¿Está prohibida la práctica de expedir cheques a nombre de la compañía o al portador, ustedes mismos, nosotros mismos, etc.?</t>
  </si>
  <si>
    <t>¿Los cheques anulados son debidamente, cancelados y archivados?</t>
  </si>
  <si>
    <t>¿Se requiere que los cheques sean librados con firmas mancomunadas?</t>
  </si>
  <si>
    <t>¿Está prohibido la firma de cheques en blanco?</t>
  </si>
  <si>
    <t>¿Las cuentas de cheques se concilian mensualmente y se investigan y registran oportunamente los ajustes que de ellas se derivan con oportunidad?</t>
  </si>
  <si>
    <t>¿El pago de las facturas es aprobado por algún funcionario responsable.?</t>
  </si>
  <si>
    <t>¿Se deja evidencia de la verificación de los precios de compra, condiciones de crédito, corrección aritmética, descuentos, etc.¿El pago de las facturas es aprobado por algún funcionario responsable.?</t>
  </si>
  <si>
    <t>¿Existe un monto máximo para cada pago (indícarlo)</t>
  </si>
  <si>
    <t>¿Los importes de los comprobantes son requisitados con tinta (no lápiz), tanto en letra como en número.?</t>
  </si>
  <si>
    <t>¿Los comprobantes son inutilizados con un sello fechador de “Pagado”, para impedir que vuelvan a usarse.?</t>
  </si>
  <si>
    <t>¿Se hacen arqueos sorpresivos? Periodicidad, resultados o diferencias.?</t>
  </si>
  <si>
    <t>AREA:</t>
  </si>
  <si>
    <t xml:space="preserve">Información a revisar </t>
  </si>
  <si>
    <t>Contrato Salud Ocupacional</t>
  </si>
  <si>
    <t>Del 01 de enero al 31 de diciembre del 2023</t>
  </si>
  <si>
    <t>?</t>
  </si>
  <si>
    <t>Kely Balarezo</t>
  </si>
  <si>
    <t xml:space="preserve">Determinar el método para estimar la cuantía de la materialidad el error tolerable y el error mínimo a través de la aplicación de un porcentaje un punto de referencia seleccionado a fin de identificar errores u omisiones que, individual o colectivamente, pudieran ser materiales o significativos y su incidencia en los estados financieros tomados en su conjunto. </t>
  </si>
  <si>
    <t>Obtener los estados financieros y adecuarlos al método de determinación de la MP.</t>
  </si>
  <si>
    <t>Desde el 01 de enero al 31 de Diciembre del 2023</t>
  </si>
  <si>
    <t>Desde el 01 de Enero 2023 al 31 de Diciembre del 2023</t>
  </si>
  <si>
    <t>según total sumaria</t>
  </si>
  <si>
    <t>Contratación de Trabajor Social</t>
  </si>
  <si>
    <r>
      <t xml:space="preserve">APROBADO POR: </t>
    </r>
    <r>
      <rPr>
        <i/>
        <sz val="11"/>
        <color theme="1"/>
        <rFont val="Times New Roman"/>
        <family val="1"/>
      </rPr>
      <t>firma y sello</t>
    </r>
  </si>
  <si>
    <r>
      <t xml:space="preserve">APROBADO POR: </t>
    </r>
    <r>
      <rPr>
        <i/>
        <sz val="10"/>
        <color theme="1"/>
        <rFont val="Times New Roman"/>
        <family val="1"/>
      </rPr>
      <t>firma y sello</t>
    </r>
  </si>
  <si>
    <t>1.1.5.1</t>
  </si>
  <si>
    <t>Retenciones del IVA</t>
  </si>
  <si>
    <t>Retenciones en la Fuente</t>
  </si>
  <si>
    <t>IVA sobre Compras</t>
  </si>
  <si>
    <t>1.1.3.1.</t>
  </si>
  <si>
    <t>Inventario materiales y suministros</t>
  </si>
  <si>
    <t>inventario de productos en procesos</t>
  </si>
  <si>
    <t>Anticipo Proveedores</t>
  </si>
  <si>
    <t>Seguros Anticipados</t>
  </si>
  <si>
    <t>105-RC</t>
  </si>
  <si>
    <t>105-RI</t>
  </si>
  <si>
    <t>Propiedad Planta y Equipos</t>
  </si>
  <si>
    <t>1.2.1.2</t>
  </si>
  <si>
    <t>17.1 Esta sección se aplicará a la contabilidad de las propiedades, planta y equipo, así como a las propiedades de inversión cuyo valor razonable no se pueda medir con fiabilidad sin costo o esfuerzo desproporcionado. La Sección 16 Propiedades de Inversión se aplicará a propiedades de inversión cuyo valor razonable se puede medir con fiabilidad sin costo o esfuerzo desproporcionado.</t>
  </si>
  <si>
    <t>114-1</t>
  </si>
  <si>
    <t>(114) Activo Biologico</t>
  </si>
  <si>
    <t>1.2.7.5</t>
  </si>
  <si>
    <t>Planta en formacion</t>
  </si>
  <si>
    <t>17.1 Esta sección se aplicará a la contabilidad de las propiedades, planta y equipo, así como a las propiedades de inversión cuyo valor razonable no se pueda medir con fiabilidad sin costo o esfuerzo desproporcionado.</t>
  </si>
  <si>
    <t>2.1.1.1</t>
  </si>
  <si>
    <t>Cuentas por pagar proveedores</t>
  </si>
  <si>
    <t>Sobregiros Bancarios</t>
  </si>
  <si>
    <t>2.1.2.0.1.8</t>
  </si>
  <si>
    <t>Sueldos por Pagar</t>
  </si>
  <si>
    <t>decimo tercero</t>
  </si>
  <si>
    <t>decimo cuarto</t>
  </si>
  <si>
    <t>Trans. Bienes y muebles 1%</t>
  </si>
  <si>
    <t>servicio de transporte</t>
  </si>
  <si>
    <t>predomina el intelecto</t>
  </si>
  <si>
    <t>Del 01 de enero al 31 de Diciembre del 2023</t>
  </si>
  <si>
    <t>Obligacion Bancaria Largo Plazo</t>
  </si>
  <si>
    <t>reserva legal</t>
  </si>
  <si>
    <t>3.1.3.1</t>
  </si>
  <si>
    <t>4.1.1.</t>
  </si>
  <si>
    <t>ventas 0%</t>
  </si>
  <si>
    <t>ventas 12%</t>
  </si>
  <si>
    <t>5.1.1.</t>
  </si>
  <si>
    <t>gasto combustible</t>
  </si>
  <si>
    <t>gasto internet</t>
  </si>
  <si>
    <t>Gasto uniforme</t>
  </si>
  <si>
    <t>5.1.2.1</t>
  </si>
  <si>
    <t>Gasto alimentacion</t>
  </si>
  <si>
    <t>Gasto combustible</t>
  </si>
  <si>
    <t>5.1.2.2</t>
  </si>
  <si>
    <t>31 de diciembre del 2023</t>
  </si>
  <si>
    <t xml:space="preserve"> Banco A</t>
  </si>
  <si>
    <t>1.1.2</t>
  </si>
  <si>
    <t>¿Comprobar que los intereses en negocios conjuntos han sido contabilizados de acuerdo con NIIF11 Acuerdos Conjuntos?</t>
  </si>
  <si>
    <t>1.5.23.1</t>
  </si>
  <si>
    <t>Gasto de ventas</t>
  </si>
  <si>
    <t>01 de Enero 2023 al 31 deDiciembre del 2023</t>
  </si>
  <si>
    <r>
      <t xml:space="preserve">APROBADO POR: </t>
    </r>
    <r>
      <rPr>
        <i/>
        <sz val="9"/>
        <color theme="1"/>
        <rFont val="Times New Roman"/>
        <family val="1"/>
      </rPr>
      <t>firma y sello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</si>
</sst>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quot;$&quot;\ #,##0_);[Red]\(&quot;$&quot;\ #,##0\)"/>
    <numFmt numFmtId="165" formatCode="_(&quot;$&quot;\ * #,##0.00_);_(&quot;$&quot;\ * \(#,##0.00\);_(&quot;$&quot;\ * &quot;-&quot;??_);_(@_)"/>
    <numFmt numFmtId="166" formatCode="_(* #,##0.00_);_(* \(#,##0.00\);_(* &quot;-&quot;??_);_(@_)"/>
    <numFmt numFmtId="167" formatCode="#,##0\ ;\(#,##0\)"/>
    <numFmt numFmtId="168" formatCode="_-* #,##0.00\ _€_-;\-* #,##0.00\ _€_-;_-* &quot;-&quot;??\ _€_-;_-@_-"/>
    <numFmt numFmtId="169" formatCode="#,##0.00\ ;\(\ #,##0.00\)"/>
    <numFmt numFmtId="170" formatCode="#,##0.00\ ;\(#,##0.00\)"/>
    <numFmt numFmtId="171" formatCode="&quot;$&quot;\ #,##0.00"/>
  </numFmts>
  <fonts count="174" x14ac:knownFonts="1">
    <font>
      <sz val="11"/>
      <color theme="1"/>
      <name val="Calibri"/>
      <family val="2"/>
      <scheme val="minor"/>
    </font>
    <font>
      <sz val="10"/>
      <name val="Arial"/>
      <family val="2"/>
    </font>
    <font>
      <sz val="12"/>
      <name val="Times New Roman"/>
      <family val="1"/>
    </font>
    <font>
      <b/>
      <u/>
      <sz val="10"/>
      <color indexed="10"/>
      <name val="Times New Roman"/>
      <family val="1"/>
    </font>
    <font>
      <sz val="10"/>
      <name val="Times New Roman"/>
      <family val="1"/>
    </font>
    <font>
      <u/>
      <sz val="10"/>
      <color indexed="10"/>
      <name val="Times New Roman"/>
      <family val="1"/>
    </font>
    <font>
      <sz val="10"/>
      <color indexed="10"/>
      <name val="Times New Roman"/>
      <family val="1"/>
    </font>
    <font>
      <b/>
      <sz val="10"/>
      <name val="Times New Roman"/>
      <family val="1"/>
    </font>
    <font>
      <sz val="12"/>
      <name val="Calibri"/>
      <family val="2"/>
    </font>
    <font>
      <b/>
      <sz val="12"/>
      <name val="Verdana"/>
      <family val="2"/>
    </font>
    <font>
      <b/>
      <u/>
      <sz val="12"/>
      <color indexed="10"/>
      <name val="Times New Roman"/>
      <family val="1"/>
    </font>
    <font>
      <u/>
      <sz val="12"/>
      <color indexed="10"/>
      <name val="Times New Roman"/>
      <family val="1"/>
    </font>
    <font>
      <b/>
      <sz val="12"/>
      <name val="Times New Roman"/>
      <family val="1"/>
    </font>
    <font>
      <b/>
      <sz val="12"/>
      <color indexed="17"/>
      <name val="Verdana"/>
      <family val="2"/>
    </font>
    <font>
      <b/>
      <sz val="12"/>
      <name val="Calibri"/>
      <family val="2"/>
    </font>
    <font>
      <sz val="12"/>
      <name val="Arial"/>
      <family val="2"/>
    </font>
    <font>
      <b/>
      <sz val="12"/>
      <name val="Arial"/>
      <family val="2"/>
    </font>
    <font>
      <sz val="14"/>
      <name val="Times New Roman"/>
      <family val="1"/>
    </font>
    <font>
      <b/>
      <u/>
      <sz val="14"/>
      <color indexed="10"/>
      <name val="Times New Roman"/>
      <family val="1"/>
    </font>
    <font>
      <b/>
      <sz val="12"/>
      <color indexed="10"/>
      <name val="Times New Roman"/>
      <family val="1"/>
    </font>
    <font>
      <b/>
      <sz val="14"/>
      <color rgb="FFFF0000"/>
      <name val="Times New Roman"/>
      <family val="1"/>
    </font>
    <font>
      <b/>
      <sz val="14"/>
      <color rgb="FFFF0000"/>
      <name val="Calibri"/>
      <family val="2"/>
    </font>
    <font>
      <b/>
      <sz val="11"/>
      <color theme="1"/>
      <name val="Calibri"/>
      <family val="2"/>
      <scheme val="minor"/>
    </font>
    <font>
      <b/>
      <sz val="11"/>
      <color rgb="FF993366"/>
      <name val="Arial"/>
      <family val="2"/>
    </font>
    <font>
      <sz val="14"/>
      <color rgb="FF000000"/>
      <name val="Georgia"/>
      <family val="1"/>
    </font>
    <font>
      <b/>
      <sz val="12"/>
      <color rgb="FFFF0000"/>
      <name val="Times New Roman"/>
      <family val="1"/>
    </font>
    <font>
      <sz val="12"/>
      <color theme="1"/>
      <name val="Times New Roman"/>
      <family val="1"/>
    </font>
    <font>
      <b/>
      <sz val="12"/>
      <color theme="1"/>
      <name val="Times New Roman"/>
      <family val="1"/>
    </font>
    <font>
      <b/>
      <sz val="11"/>
      <color rgb="FF002060"/>
      <name val="Calibri"/>
      <family val="2"/>
      <scheme val="minor"/>
    </font>
    <font>
      <b/>
      <sz val="11"/>
      <color rgb="FF002060"/>
      <name val="Times New Roman"/>
      <family val="1"/>
    </font>
    <font>
      <b/>
      <sz val="12"/>
      <color rgb="FF002060"/>
      <name val="Times New Roman"/>
      <family val="1"/>
    </font>
    <font>
      <sz val="11"/>
      <name val="Times New Roman"/>
      <family val="1"/>
    </font>
    <font>
      <b/>
      <sz val="11"/>
      <color rgb="FFFF0000"/>
      <name val="Times New Roman"/>
      <family val="1"/>
    </font>
    <font>
      <sz val="12"/>
      <color theme="1"/>
      <name val="Calibri"/>
      <family val="2"/>
      <scheme val="minor"/>
    </font>
    <font>
      <b/>
      <sz val="14"/>
      <color rgb="FF002060"/>
      <name val="Calibri Light"/>
      <family val="2"/>
      <scheme val="major"/>
    </font>
    <font>
      <i/>
      <sz val="10"/>
      <color theme="1"/>
      <name val="Calibri Light"/>
      <family val="2"/>
      <scheme val="major"/>
    </font>
    <font>
      <b/>
      <sz val="12"/>
      <color theme="1"/>
      <name val="Calibri Light"/>
      <family val="2"/>
      <scheme val="major"/>
    </font>
    <font>
      <sz val="12"/>
      <color theme="1"/>
      <name val="Calibri Light"/>
      <family val="2"/>
      <scheme val="major"/>
    </font>
    <font>
      <sz val="11"/>
      <color theme="1"/>
      <name val="Times New Roman"/>
      <family val="1"/>
    </font>
    <font>
      <b/>
      <sz val="10"/>
      <color rgb="FFFF0000"/>
      <name val="Times New Roman"/>
      <family val="1"/>
    </font>
    <font>
      <sz val="10"/>
      <color theme="1"/>
      <name val="Times New Roman"/>
      <family val="1"/>
    </font>
    <font>
      <b/>
      <sz val="10"/>
      <color theme="1"/>
      <name val="Times New Roman"/>
      <family val="1"/>
    </font>
    <font>
      <b/>
      <u/>
      <sz val="10"/>
      <color rgb="FFFF0000"/>
      <name val="Times New Roman"/>
      <family val="1"/>
    </font>
    <font>
      <b/>
      <u/>
      <sz val="10"/>
      <name val="Times New Roman"/>
      <family val="1"/>
    </font>
    <font>
      <b/>
      <sz val="30"/>
      <color rgb="FFFF0000"/>
      <name val="Arial Black"/>
      <family val="2"/>
    </font>
    <font>
      <b/>
      <sz val="16"/>
      <color rgb="FF002060"/>
      <name val="Calibri Light"/>
      <family val="2"/>
      <scheme val="major"/>
    </font>
    <font>
      <b/>
      <sz val="11"/>
      <color theme="1"/>
      <name val="Times New Roman"/>
      <family val="1"/>
    </font>
    <font>
      <sz val="11"/>
      <color rgb="FFFF0000"/>
      <name val="Times New Roman"/>
      <family val="1"/>
    </font>
    <font>
      <b/>
      <sz val="10"/>
      <color rgb="FFFF0000"/>
      <name val="Arial Black"/>
      <family val="2"/>
    </font>
    <font>
      <sz val="11"/>
      <color theme="1"/>
      <name val="Calibri"/>
      <family val="2"/>
      <scheme val="minor"/>
    </font>
    <font>
      <sz val="12"/>
      <color rgb="FFFF0000"/>
      <name val="Times New Roman"/>
      <family val="1"/>
    </font>
    <font>
      <b/>
      <sz val="16"/>
      <color theme="1"/>
      <name val="Times New Roman"/>
      <family val="1"/>
    </font>
    <font>
      <b/>
      <i/>
      <sz val="11"/>
      <color theme="1"/>
      <name val="Times New Roman"/>
      <family val="1"/>
    </font>
    <font>
      <b/>
      <sz val="18"/>
      <color rgb="FFFF0000"/>
      <name val="Times New Roman"/>
      <family val="1"/>
    </font>
    <font>
      <i/>
      <sz val="12"/>
      <color theme="1"/>
      <name val="Times New Roman"/>
      <family val="1"/>
    </font>
    <font>
      <b/>
      <sz val="18"/>
      <name val="Times New Roman"/>
      <family val="1"/>
    </font>
    <font>
      <sz val="11"/>
      <color indexed="8"/>
      <name val="Times New Roman"/>
      <family val="1"/>
    </font>
    <font>
      <sz val="8"/>
      <color indexed="8"/>
      <name val="Times New Roman"/>
      <family val="1"/>
    </font>
    <font>
      <sz val="11"/>
      <color indexed="8"/>
      <name val="Calibri"/>
      <family val="2"/>
    </font>
    <font>
      <sz val="10"/>
      <color indexed="8"/>
      <name val="Times New Roman"/>
      <family val="1"/>
    </font>
    <font>
      <b/>
      <sz val="11"/>
      <color indexed="8"/>
      <name val="Times New Roman"/>
      <family val="1"/>
    </font>
    <font>
      <sz val="13"/>
      <color indexed="8"/>
      <name val="Times New Roman"/>
      <family val="1"/>
    </font>
    <font>
      <b/>
      <u/>
      <sz val="12"/>
      <name val="Times New Roman"/>
      <family val="1"/>
    </font>
    <font>
      <sz val="9.85"/>
      <color indexed="8"/>
      <name val="Times New Roman"/>
      <family val="1"/>
    </font>
    <font>
      <b/>
      <sz val="9.85"/>
      <color indexed="8"/>
      <name val="Times New Roman"/>
      <family val="1"/>
    </font>
    <font>
      <b/>
      <sz val="12"/>
      <color rgb="FFFF0000"/>
      <name val="Arial Black"/>
      <family val="2"/>
    </font>
    <font>
      <b/>
      <sz val="14"/>
      <color rgb="FFFF0000"/>
      <name val="Calibri"/>
      <family val="2"/>
      <scheme val="minor"/>
    </font>
    <font>
      <b/>
      <sz val="12"/>
      <color rgb="FF000000"/>
      <name val="Times New Roman"/>
      <family val="1"/>
    </font>
    <font>
      <sz val="11"/>
      <name val="Calibri"/>
      <family val="2"/>
    </font>
    <font>
      <b/>
      <sz val="10"/>
      <color rgb="FF000000"/>
      <name val="Times New Roman"/>
      <family val="1"/>
    </font>
    <font>
      <sz val="10"/>
      <color theme="1"/>
      <name val="Arial"/>
      <family val="2"/>
    </font>
    <font>
      <b/>
      <sz val="12"/>
      <color rgb="FF000000"/>
      <name val="Arial"/>
      <family val="2"/>
    </font>
    <font>
      <b/>
      <sz val="11"/>
      <color rgb="FF000000"/>
      <name val="Times New Roman"/>
      <family val="1"/>
    </font>
    <font>
      <b/>
      <sz val="10"/>
      <name val="Arial"/>
      <family val="2"/>
    </font>
    <font>
      <b/>
      <sz val="12"/>
      <color theme="1"/>
      <name val="Arial"/>
      <family val="2"/>
    </font>
    <font>
      <b/>
      <sz val="8"/>
      <name val="Arial"/>
      <family val="2"/>
    </font>
    <font>
      <b/>
      <sz val="11"/>
      <color theme="1"/>
      <name val="Arial"/>
      <family val="2"/>
    </font>
    <font>
      <b/>
      <sz val="8"/>
      <name val="Times New Roman"/>
      <family val="1"/>
    </font>
    <font>
      <sz val="10"/>
      <color rgb="FF000000"/>
      <name val="Times New Roman"/>
      <family val="1"/>
    </font>
    <font>
      <b/>
      <sz val="11"/>
      <name val="Calibri"/>
      <family val="2"/>
    </font>
    <font>
      <b/>
      <sz val="24"/>
      <name val="Arial"/>
      <family val="2"/>
    </font>
    <font>
      <sz val="14"/>
      <color rgb="FFFF0000"/>
      <name val="Arial"/>
      <family val="2"/>
    </font>
    <font>
      <sz val="12"/>
      <name val="Calibri"/>
      <family val="2"/>
      <scheme val="minor"/>
    </font>
    <font>
      <b/>
      <sz val="8"/>
      <color indexed="8"/>
      <name val="Times New Roman"/>
      <family val="1"/>
    </font>
    <font>
      <b/>
      <sz val="8"/>
      <color indexed="8"/>
      <name val="Calibri"/>
      <family val="2"/>
    </font>
    <font>
      <sz val="8"/>
      <name val="Times New Roman"/>
      <family val="1"/>
    </font>
    <font>
      <b/>
      <sz val="18"/>
      <color theme="1"/>
      <name val="Calibri"/>
      <family val="2"/>
      <scheme val="minor"/>
    </font>
    <font>
      <sz val="11"/>
      <color rgb="FF000000"/>
      <name val="Times New Roman"/>
      <family val="1"/>
    </font>
    <font>
      <b/>
      <sz val="22"/>
      <color theme="1"/>
      <name val="Times New Roman"/>
      <family val="1"/>
    </font>
    <font>
      <sz val="14"/>
      <color theme="1"/>
      <name val="Times New Roman"/>
      <family val="1"/>
    </font>
    <font>
      <sz val="9"/>
      <color theme="1"/>
      <name val="Times New Roman"/>
      <family val="1"/>
    </font>
    <font>
      <sz val="10"/>
      <color indexed="8"/>
      <name val="Calibri"/>
      <family val="2"/>
    </font>
    <font>
      <b/>
      <sz val="10"/>
      <color indexed="8"/>
      <name val="Calibri"/>
      <family val="2"/>
    </font>
    <font>
      <sz val="8"/>
      <color indexed="8"/>
      <name val="Calibri"/>
      <family val="2"/>
    </font>
    <font>
      <b/>
      <sz val="11"/>
      <color indexed="8"/>
      <name val="Calibri"/>
      <family val="2"/>
    </font>
    <font>
      <sz val="12"/>
      <color indexed="8"/>
      <name val="Times New Roman"/>
      <family val="1"/>
    </font>
    <font>
      <sz val="12"/>
      <name val="Calibri Light"/>
      <family val="2"/>
      <scheme val="major"/>
    </font>
    <font>
      <sz val="10"/>
      <name val="Calibri Light"/>
      <family val="2"/>
      <scheme val="major"/>
    </font>
    <font>
      <b/>
      <sz val="10"/>
      <name val="Calibri Light"/>
      <family val="2"/>
      <scheme val="major"/>
    </font>
    <font>
      <sz val="11"/>
      <color theme="1"/>
      <name val="Calibri Light"/>
      <family val="2"/>
      <scheme val="major"/>
    </font>
    <font>
      <sz val="12"/>
      <color indexed="8"/>
      <name val="Calibri Light"/>
      <family val="2"/>
      <scheme val="major"/>
    </font>
    <font>
      <b/>
      <u/>
      <sz val="11"/>
      <color indexed="8"/>
      <name val="Calibri Light"/>
      <family val="2"/>
      <scheme val="major"/>
    </font>
    <font>
      <b/>
      <u/>
      <sz val="11"/>
      <color indexed="10"/>
      <name val="Calibri Light"/>
      <family val="2"/>
      <scheme val="major"/>
    </font>
    <font>
      <sz val="10"/>
      <color indexed="8"/>
      <name val="Calibri Light"/>
      <family val="2"/>
      <scheme val="major"/>
    </font>
    <font>
      <b/>
      <sz val="10"/>
      <color indexed="8"/>
      <name val="Calibri Light"/>
      <family val="2"/>
      <scheme val="major"/>
    </font>
    <font>
      <sz val="8"/>
      <color indexed="8"/>
      <name val="Calibri Light"/>
      <family val="2"/>
      <scheme val="major"/>
    </font>
    <font>
      <b/>
      <sz val="12"/>
      <color indexed="8"/>
      <name val="Calibri Light"/>
      <family val="2"/>
      <scheme val="major"/>
    </font>
    <font>
      <b/>
      <sz val="11"/>
      <color indexed="8"/>
      <name val="Calibri Light"/>
      <family val="2"/>
      <scheme val="major"/>
    </font>
    <font>
      <b/>
      <sz val="9"/>
      <color indexed="8"/>
      <name val="Calibri Light"/>
      <family val="2"/>
      <scheme val="major"/>
    </font>
    <font>
      <sz val="11"/>
      <color indexed="8"/>
      <name val="Calibri Light"/>
      <family val="2"/>
      <scheme val="major"/>
    </font>
    <font>
      <b/>
      <u/>
      <sz val="12"/>
      <color indexed="8"/>
      <name val="Calibri Light"/>
      <family val="2"/>
      <scheme val="major"/>
    </font>
    <font>
      <b/>
      <sz val="22"/>
      <color rgb="FFFF0000"/>
      <name val="Arial Black"/>
      <family val="2"/>
    </font>
    <font>
      <b/>
      <u/>
      <sz val="12"/>
      <color theme="1"/>
      <name val="Times New Roman"/>
      <family val="1"/>
    </font>
    <font>
      <b/>
      <sz val="11"/>
      <name val="Calibri Light"/>
      <family val="2"/>
      <scheme val="major"/>
    </font>
    <font>
      <b/>
      <sz val="11"/>
      <color theme="1"/>
      <name val="Calibri Light"/>
      <family val="2"/>
      <scheme val="major"/>
    </font>
    <font>
      <b/>
      <sz val="10"/>
      <color theme="1"/>
      <name val="Calibri Light"/>
      <family val="2"/>
      <scheme val="major"/>
    </font>
    <font>
      <b/>
      <sz val="18"/>
      <name val="Calibri Light"/>
      <family val="2"/>
      <scheme val="major"/>
    </font>
    <font>
      <b/>
      <u/>
      <sz val="12"/>
      <name val="Calibri Light"/>
      <family val="2"/>
      <scheme val="major"/>
    </font>
    <font>
      <b/>
      <i/>
      <sz val="11"/>
      <color theme="1"/>
      <name val="Calibri Light"/>
      <family val="2"/>
      <scheme val="major"/>
    </font>
    <font>
      <b/>
      <sz val="11"/>
      <color rgb="FFFF0000"/>
      <name val="Calibri Light"/>
      <family val="2"/>
      <scheme val="major"/>
    </font>
    <font>
      <sz val="11"/>
      <name val="Calibri Light"/>
      <family val="2"/>
      <scheme val="major"/>
    </font>
    <font>
      <sz val="13"/>
      <color indexed="8"/>
      <name val="Calibri Light"/>
      <family val="2"/>
      <scheme val="major"/>
    </font>
    <font>
      <b/>
      <sz val="17"/>
      <color indexed="8"/>
      <name val="Times New Roman"/>
      <family val="1"/>
    </font>
    <font>
      <sz val="8"/>
      <color indexed="8"/>
      <name val="Arial"/>
      <family val="2"/>
    </font>
    <font>
      <sz val="12"/>
      <color theme="1"/>
      <name val="Arial"/>
      <family val="2"/>
    </font>
    <font>
      <sz val="11"/>
      <color rgb="FFFF0000"/>
      <name val="Arial"/>
      <family val="2"/>
    </font>
    <font>
      <b/>
      <i/>
      <u/>
      <sz val="12"/>
      <name val="Times New Roman"/>
      <family val="1"/>
    </font>
    <font>
      <b/>
      <i/>
      <sz val="8"/>
      <name val="Times New Roman"/>
      <family val="1"/>
    </font>
    <font>
      <sz val="9"/>
      <name val="Times New Roman"/>
      <family val="1"/>
    </font>
    <font>
      <b/>
      <sz val="9"/>
      <name val="Times New Roman"/>
      <family val="1"/>
    </font>
    <font>
      <b/>
      <sz val="15"/>
      <name val="Times New Roman"/>
      <family val="1"/>
    </font>
    <font>
      <b/>
      <sz val="16"/>
      <color rgb="FFFF0000"/>
      <name val="Times New Roman"/>
      <family val="1"/>
    </font>
    <font>
      <sz val="12"/>
      <color indexed="62"/>
      <name val="Times New Roman"/>
      <family val="1"/>
    </font>
    <font>
      <b/>
      <sz val="20"/>
      <color rgb="FFFF0000"/>
      <name val="Times New Roman"/>
      <family val="1"/>
    </font>
    <font>
      <b/>
      <sz val="14"/>
      <color theme="1"/>
      <name val="Calibri"/>
      <family val="2"/>
      <scheme val="minor"/>
    </font>
    <font>
      <b/>
      <u/>
      <sz val="14"/>
      <color theme="1"/>
      <name val="Calibri"/>
      <family val="2"/>
      <scheme val="minor"/>
    </font>
    <font>
      <b/>
      <sz val="14"/>
      <color rgb="FF000000"/>
      <name val="Calibri"/>
      <family val="2"/>
      <scheme val="minor"/>
    </font>
    <font>
      <sz val="11"/>
      <color rgb="FF000000"/>
      <name val="Calibri"/>
      <family val="2"/>
      <scheme val="minor"/>
    </font>
    <font>
      <b/>
      <sz val="11"/>
      <color rgb="FF000000"/>
      <name val="Calibri"/>
      <family val="2"/>
      <scheme val="minor"/>
    </font>
    <font>
      <b/>
      <sz val="12"/>
      <color rgb="FF000000"/>
      <name val="Calibri"/>
      <family val="2"/>
      <scheme val="minor"/>
    </font>
    <font>
      <b/>
      <sz val="13"/>
      <color theme="1"/>
      <name val="Calibri"/>
      <family val="2"/>
      <scheme val="minor"/>
    </font>
    <font>
      <b/>
      <sz val="13"/>
      <color theme="1"/>
      <name val="Cambria"/>
      <family val="1"/>
    </font>
    <font>
      <sz val="12"/>
      <color theme="1"/>
      <name val="Cambria"/>
      <family val="1"/>
    </font>
    <font>
      <b/>
      <sz val="12"/>
      <color theme="1"/>
      <name val="Cambria"/>
      <family val="1"/>
    </font>
    <font>
      <sz val="12"/>
      <color theme="1"/>
      <name val="Symbol"/>
      <family val="1"/>
      <charset val="2"/>
    </font>
    <font>
      <sz val="7"/>
      <color theme="1"/>
      <name val="Times New Roman"/>
      <family val="1"/>
    </font>
    <font>
      <b/>
      <i/>
      <u/>
      <sz val="11"/>
      <color theme="1"/>
      <name val="Times New Roman"/>
      <family val="1"/>
    </font>
    <font>
      <b/>
      <sz val="14"/>
      <color rgb="FF002060"/>
      <name val="Times New Roman"/>
      <family val="1"/>
    </font>
    <font>
      <u/>
      <sz val="11"/>
      <color theme="10"/>
      <name val="Calibri"/>
      <family val="2"/>
      <scheme val="minor"/>
    </font>
    <font>
      <b/>
      <sz val="12"/>
      <color rgb="FFFF0000"/>
      <name val="Arial"/>
      <family val="2"/>
    </font>
    <font>
      <b/>
      <u/>
      <sz val="12"/>
      <color rgb="FFFF0000"/>
      <name val="Arial"/>
      <family val="2"/>
    </font>
    <font>
      <b/>
      <sz val="25"/>
      <color rgb="FFFF0000"/>
      <name val="Arial Black"/>
      <family val="2"/>
    </font>
    <font>
      <b/>
      <sz val="28"/>
      <color rgb="FFFF0000"/>
      <name val="Arial Black"/>
      <family val="2"/>
    </font>
    <font>
      <sz val="11"/>
      <color theme="1"/>
      <name val="Arial"/>
      <family val="2"/>
    </font>
    <font>
      <sz val="12"/>
      <color theme="3"/>
      <name val="Arial"/>
      <family val="2"/>
    </font>
    <font>
      <sz val="11"/>
      <color theme="3"/>
      <name val="Times New Roman"/>
      <family val="1"/>
    </font>
    <font>
      <sz val="12"/>
      <color theme="3"/>
      <name val="Times New Roman"/>
      <family val="1"/>
    </font>
    <font>
      <sz val="11"/>
      <color theme="3"/>
      <name val="Arial"/>
      <family val="2"/>
    </font>
    <font>
      <b/>
      <sz val="13"/>
      <color theme="1"/>
      <name val="Calibri Light"/>
      <family val="2"/>
      <scheme val="major"/>
    </font>
    <font>
      <b/>
      <sz val="14"/>
      <color theme="1"/>
      <name val="Calibri Light"/>
      <family val="2"/>
      <scheme val="major"/>
    </font>
    <font>
      <sz val="14"/>
      <color theme="1"/>
      <name val="Calibri Light"/>
      <family val="2"/>
      <scheme val="major"/>
    </font>
    <font>
      <sz val="12"/>
      <color rgb="FFFF0000"/>
      <name val="Calibri"/>
      <family val="2"/>
      <scheme val="minor"/>
    </font>
    <font>
      <b/>
      <sz val="14"/>
      <color rgb="FF002060"/>
      <name val="Cambria"/>
      <family val="1"/>
    </font>
    <font>
      <b/>
      <sz val="10"/>
      <color theme="1"/>
      <name val="Calibri"/>
      <family val="2"/>
      <scheme val="minor"/>
    </font>
    <font>
      <b/>
      <i/>
      <sz val="12"/>
      <color rgb="FFFF0000"/>
      <name val="Times New Roman"/>
      <family val="1"/>
    </font>
    <font>
      <b/>
      <i/>
      <sz val="11"/>
      <color rgb="FFFF0000"/>
      <name val="Times New Roman"/>
      <family val="1"/>
    </font>
    <font>
      <b/>
      <i/>
      <sz val="12"/>
      <color theme="1"/>
      <name val="Times New Roman"/>
      <family val="1"/>
    </font>
    <font>
      <i/>
      <u/>
      <sz val="12"/>
      <color theme="1"/>
      <name val="Times New Roman"/>
      <family val="1"/>
    </font>
    <font>
      <b/>
      <u/>
      <sz val="11"/>
      <color theme="1"/>
      <name val="Times New Roman"/>
      <family val="1"/>
    </font>
    <font>
      <b/>
      <i/>
      <u/>
      <sz val="12"/>
      <color theme="1"/>
      <name val="Times New Roman"/>
      <family val="1"/>
    </font>
    <font>
      <i/>
      <sz val="11"/>
      <color theme="1"/>
      <name val="Times New Roman"/>
      <family val="1"/>
    </font>
    <font>
      <i/>
      <sz val="10"/>
      <color theme="1"/>
      <name val="Times New Roman"/>
      <family val="1"/>
    </font>
    <font>
      <b/>
      <sz val="9"/>
      <color theme="1"/>
      <name val="Times New Roman"/>
      <family val="1"/>
    </font>
    <font>
      <i/>
      <sz val="9"/>
      <color theme="1"/>
      <name val="Times New Roman"/>
      <family val="1"/>
    </font>
  </fonts>
  <fills count="1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indexed="31"/>
        <bgColor indexed="64"/>
      </patternFill>
    </fill>
    <fill>
      <patternFill patternType="solid">
        <fgColor theme="4" tint="0.59999389629810485"/>
        <bgColor indexed="64"/>
      </patternFill>
    </fill>
    <fill>
      <patternFill patternType="solid">
        <fgColor indexed="9"/>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indexed="26"/>
        <bgColor indexed="64"/>
      </patternFill>
    </fill>
    <fill>
      <patternFill patternType="solid">
        <fgColor theme="2"/>
        <bgColor indexed="64"/>
      </patternFill>
    </fill>
    <fill>
      <patternFill patternType="solid">
        <fgColor theme="4" tint="0.79998168889431442"/>
        <bgColor indexed="64"/>
      </patternFill>
    </fill>
    <fill>
      <patternFill patternType="solid">
        <fgColor rgb="FFFF0066"/>
        <bgColor indexed="64"/>
      </patternFill>
    </fill>
    <fill>
      <patternFill patternType="solid">
        <fgColor theme="0" tint="-4.9989318521683403E-2"/>
        <bgColor indexed="64"/>
      </patternFill>
    </fill>
    <fill>
      <patternFill patternType="solid">
        <fgColor rgb="FF00FF00"/>
        <bgColor indexed="64"/>
      </patternFill>
    </fill>
  </fills>
  <borders count="104">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top style="medium">
        <color indexed="64"/>
      </top>
      <bottom/>
      <diagonal/>
    </border>
    <border>
      <left/>
      <right/>
      <top/>
      <bottom style="medium">
        <color indexed="64"/>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thin">
        <color indexed="64"/>
      </top>
      <bottom style="double">
        <color indexed="64"/>
      </bottom>
      <diagonal/>
    </border>
    <border>
      <left style="medium">
        <color indexed="62"/>
      </left>
      <right/>
      <top style="medium">
        <color indexed="62"/>
      </top>
      <bottom style="medium">
        <color indexed="62"/>
      </bottom>
      <diagonal/>
    </border>
    <border>
      <left/>
      <right/>
      <top style="medium">
        <color indexed="62"/>
      </top>
      <bottom style="medium">
        <color indexed="62"/>
      </bottom>
      <diagonal/>
    </border>
    <border>
      <left/>
      <right style="medium">
        <color indexed="62"/>
      </right>
      <top style="medium">
        <color indexed="62"/>
      </top>
      <bottom style="medium">
        <color indexed="62"/>
      </bottom>
      <diagonal/>
    </border>
    <border>
      <left style="medium">
        <color indexed="62"/>
      </left>
      <right style="medium">
        <color indexed="62"/>
      </right>
      <top style="medium">
        <color indexed="62"/>
      </top>
      <bottom/>
      <diagonal/>
    </border>
    <border>
      <left/>
      <right/>
      <top style="medium">
        <color indexed="62"/>
      </top>
      <bottom/>
      <diagonal/>
    </border>
    <border>
      <left/>
      <right style="medium">
        <color indexed="62"/>
      </right>
      <top style="medium">
        <color indexed="62"/>
      </top>
      <bottom/>
      <diagonal/>
    </border>
    <border>
      <left style="medium">
        <color indexed="62"/>
      </left>
      <right/>
      <top style="medium">
        <color indexed="62"/>
      </top>
      <bottom/>
      <diagonal/>
    </border>
    <border>
      <left style="medium">
        <color indexed="62"/>
      </left>
      <right style="medium">
        <color indexed="62"/>
      </right>
      <top/>
      <bottom style="medium">
        <color indexed="62"/>
      </bottom>
      <diagonal/>
    </border>
    <border>
      <left/>
      <right/>
      <top/>
      <bottom style="medium">
        <color indexed="62"/>
      </bottom>
      <diagonal/>
    </border>
    <border>
      <left/>
      <right style="medium">
        <color indexed="62"/>
      </right>
      <top/>
      <bottom style="medium">
        <color indexed="62"/>
      </bottom>
      <diagonal/>
    </border>
    <border>
      <left style="medium">
        <color indexed="62"/>
      </left>
      <right/>
      <top/>
      <bottom style="medium">
        <color indexed="62"/>
      </bottom>
      <diagonal/>
    </border>
    <border>
      <left/>
      <right/>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right/>
      <top style="thin">
        <color rgb="FF002060"/>
      </top>
      <bottom style="thin">
        <color rgb="FF002060"/>
      </bottom>
      <diagonal/>
    </border>
    <border>
      <left/>
      <right style="medium">
        <color rgb="FF002060"/>
      </right>
      <top/>
      <bottom style="medium">
        <color indexed="64"/>
      </bottom>
      <diagonal/>
    </border>
    <border>
      <left style="thin">
        <color indexed="64"/>
      </left>
      <right style="medium">
        <color rgb="FF002060"/>
      </right>
      <top/>
      <bottom style="thin">
        <color indexed="64"/>
      </bottom>
      <diagonal/>
    </border>
    <border>
      <left style="thin">
        <color indexed="64"/>
      </left>
      <right style="medium">
        <color rgb="FF002060"/>
      </right>
      <top style="thin">
        <color indexed="64"/>
      </top>
      <bottom style="thin">
        <color indexed="64"/>
      </bottom>
      <diagonal/>
    </border>
    <border>
      <left/>
      <right style="thin">
        <color rgb="FF002060"/>
      </right>
      <top style="thin">
        <color rgb="FF002060"/>
      </top>
      <bottom style="thin">
        <color rgb="FF002060"/>
      </bottom>
      <diagonal/>
    </border>
    <border>
      <left/>
      <right style="thin">
        <color rgb="FF002060"/>
      </right>
      <top/>
      <bottom style="thin">
        <color rgb="FF002060"/>
      </bottom>
      <diagonal/>
    </border>
    <border>
      <left/>
      <right style="medium">
        <color rgb="FF002060"/>
      </right>
      <top style="medium">
        <color indexed="64"/>
      </top>
      <bottom/>
      <diagonal/>
    </border>
    <border>
      <left style="medium">
        <color indexed="64"/>
      </left>
      <right style="thin">
        <color indexed="64"/>
      </right>
      <top style="thin">
        <color indexed="64"/>
      </top>
      <bottom style="medium">
        <color rgb="FF002060"/>
      </bottom>
      <diagonal/>
    </border>
    <border>
      <left style="thin">
        <color indexed="64"/>
      </left>
      <right style="medium">
        <color rgb="FF002060"/>
      </right>
      <top style="thin">
        <color indexed="64"/>
      </top>
      <bottom style="medium">
        <color rgb="FF002060"/>
      </bottom>
      <diagonal/>
    </border>
    <border>
      <left style="thin">
        <color indexed="64"/>
      </left>
      <right style="medium">
        <color rgb="FF002060"/>
      </right>
      <top style="thin">
        <color indexed="64"/>
      </top>
      <bottom style="medium">
        <color indexed="64"/>
      </bottom>
      <diagonal/>
    </border>
    <border>
      <left/>
      <right style="thin">
        <color rgb="FF002060"/>
      </right>
      <top/>
      <bottom style="medium">
        <color indexed="64"/>
      </bottom>
      <diagonal/>
    </border>
    <border>
      <left/>
      <right style="medium">
        <color indexed="64"/>
      </right>
      <top style="thin">
        <color rgb="FF002060"/>
      </top>
      <bottom style="thin">
        <color rgb="FF002060"/>
      </bottom>
      <diagonal/>
    </border>
    <border>
      <left style="thin">
        <color rgb="FF002060"/>
      </left>
      <right style="medium">
        <color indexed="64"/>
      </right>
      <top style="thin">
        <color rgb="FF002060"/>
      </top>
      <bottom style="thin">
        <color rgb="FF002060"/>
      </bottom>
      <diagonal/>
    </border>
    <border>
      <left style="thin">
        <color rgb="FF002060"/>
      </left>
      <right style="medium">
        <color indexed="64"/>
      </right>
      <top style="thin">
        <color rgb="FF002060"/>
      </top>
      <bottom style="medium">
        <color indexed="64"/>
      </bottom>
      <diagonal/>
    </border>
  </borders>
  <cellStyleXfs count="14">
    <xf numFmtId="0" fontId="0" fillId="0" borderId="0"/>
    <xf numFmtId="0" fontId="1" fillId="0" borderId="0"/>
    <xf numFmtId="0" fontId="1" fillId="0" borderId="0"/>
    <xf numFmtId="166" fontId="49" fillId="0" borderId="0" applyFont="0" applyFill="0" applyBorder="0" applyAlignment="0" applyProtection="0"/>
    <xf numFmtId="9" fontId="49" fillId="0" borderId="0" applyFont="0" applyFill="0" applyBorder="0" applyAlignment="0" applyProtection="0"/>
    <xf numFmtId="0" fontId="49" fillId="0" borderId="0"/>
    <xf numFmtId="168" fontId="58" fillId="0" borderId="0" applyFont="0" applyFill="0" applyBorder="0" applyAlignment="0" applyProtection="0"/>
    <xf numFmtId="0" fontId="1" fillId="0" borderId="0"/>
    <xf numFmtId="0" fontId="1" fillId="0" borderId="0"/>
    <xf numFmtId="169" fontId="1" fillId="0" borderId="0" applyFont="0" applyFill="0" applyBorder="0" applyAlignment="0" applyProtection="0"/>
    <xf numFmtId="9" fontId="1" fillId="0" borderId="0" applyFont="0" applyFill="0" applyBorder="0" applyAlignment="0" applyProtection="0"/>
    <xf numFmtId="43" fontId="58" fillId="0" borderId="0" applyFont="0" applyFill="0" applyBorder="0" applyAlignment="0" applyProtection="0"/>
    <xf numFmtId="165" fontId="49" fillId="0" borderId="0" applyFont="0" applyFill="0" applyBorder="0" applyAlignment="0" applyProtection="0"/>
    <xf numFmtId="0" fontId="148" fillId="0" borderId="0" applyNumberFormat="0" applyFill="0" applyBorder="0" applyAlignment="0" applyProtection="0"/>
  </cellStyleXfs>
  <cellXfs count="1671">
    <xf numFmtId="0" fontId="0" fillId="0" borderId="0" xfId="0"/>
    <xf numFmtId="0" fontId="3" fillId="0" borderId="0" xfId="1" applyFont="1" applyAlignment="1">
      <alignment vertical="center"/>
    </xf>
    <xf numFmtId="0" fontId="4" fillId="0" borderId="0" xfId="1" applyFont="1"/>
    <xf numFmtId="0" fontId="5" fillId="0" borderId="0" xfId="1" applyFont="1"/>
    <xf numFmtId="0" fontId="4" fillId="0" borderId="0" xfId="1" applyFont="1" applyAlignment="1">
      <alignment wrapText="1"/>
    </xf>
    <xf numFmtId="0" fontId="6" fillId="0" borderId="0" xfId="1" applyFont="1"/>
    <xf numFmtId="0" fontId="7" fillId="0" borderId="0" xfId="1" applyFont="1"/>
    <xf numFmtId="0" fontId="4" fillId="0" borderId="0" xfId="1" applyFont="1" applyAlignment="1">
      <alignment vertical="center" wrapText="1"/>
    </xf>
    <xf numFmtId="0" fontId="4" fillId="0" borderId="0" xfId="1" applyFont="1" applyAlignment="1">
      <alignment vertical="center"/>
    </xf>
    <xf numFmtId="0" fontId="4" fillId="0" borderId="0" xfId="1" applyFont="1" applyAlignment="1">
      <alignment vertical="top"/>
    </xf>
    <xf numFmtId="0" fontId="4" fillId="0" borderId="0" xfId="1" applyFont="1" applyAlignment="1"/>
    <xf numFmtId="0" fontId="4" fillId="0" borderId="0" xfId="1" applyFont="1" applyAlignment="1">
      <alignment vertical="top" wrapText="1"/>
    </xf>
    <xf numFmtId="0" fontId="4" fillId="0" borderId="0" xfId="1" applyFont="1" applyAlignment="1">
      <alignment horizontal="left"/>
    </xf>
    <xf numFmtId="0" fontId="4" fillId="0" borderId="0" xfId="1" applyFont="1" applyAlignment="1">
      <alignment horizontal="left" vertical="top" wrapText="1"/>
    </xf>
    <xf numFmtId="0" fontId="4" fillId="0" borderId="0" xfId="1" applyFont="1" applyAlignment="1">
      <alignment horizontal="left" vertical="top"/>
    </xf>
    <xf numFmtId="167" fontId="4" fillId="0" borderId="0" xfId="1" applyNumberFormat="1" applyFont="1" applyFill="1" applyBorder="1" applyAlignment="1">
      <alignment wrapText="1"/>
    </xf>
    <xf numFmtId="167" fontId="4" fillId="0" borderId="0" xfId="1" applyNumberFormat="1" applyFont="1" applyFill="1" applyBorder="1" applyAlignment="1">
      <alignment horizontal="justify" wrapText="1"/>
    </xf>
    <xf numFmtId="0" fontId="7" fillId="0" borderId="0" xfId="1" applyFont="1" applyFill="1" applyBorder="1" applyAlignment="1">
      <alignment horizontal="center" vertical="center" wrapText="1"/>
    </xf>
    <xf numFmtId="0" fontId="4" fillId="0" borderId="0" xfId="1" applyFont="1" applyFill="1" applyBorder="1" applyAlignment="1">
      <alignment wrapText="1"/>
    </xf>
    <xf numFmtId="0" fontId="8" fillId="0" borderId="0" xfId="2" applyFont="1"/>
    <xf numFmtId="0" fontId="9" fillId="0" borderId="0" xfId="2" applyFont="1"/>
    <xf numFmtId="0" fontId="1" fillId="0" borderId="0" xfId="2"/>
    <xf numFmtId="0" fontId="4" fillId="0" borderId="0" xfId="1" applyFont="1" applyFill="1"/>
    <xf numFmtId="0" fontId="2" fillId="0" borderId="0" xfId="1" applyFont="1" applyAlignment="1">
      <alignment vertical="center" textRotation="255" wrapText="1"/>
    </xf>
    <xf numFmtId="0" fontId="2" fillId="0" borderId="0" xfId="1" applyFont="1" applyFill="1" applyAlignment="1">
      <alignment vertical="center" textRotation="255" wrapText="1"/>
    </xf>
    <xf numFmtId="0" fontId="2" fillId="0" borderId="0" xfId="1" applyFont="1"/>
    <xf numFmtId="0" fontId="10" fillId="0" borderId="0" xfId="1" applyFont="1" applyAlignment="1">
      <alignment vertical="top"/>
    </xf>
    <xf numFmtId="0" fontId="11" fillId="0" borderId="0" xfId="1" applyFont="1"/>
    <xf numFmtId="0" fontId="2" fillId="0" borderId="0" xfId="1" applyFont="1" applyAlignment="1">
      <alignment horizontal="justify" wrapText="1"/>
    </xf>
    <xf numFmtId="0" fontId="2" fillId="0" borderId="0" xfId="1" applyFont="1" applyAlignment="1">
      <alignment horizontal="left" wrapText="1"/>
    </xf>
    <xf numFmtId="0" fontId="2" fillId="0" borderId="0" xfId="1" applyFont="1" applyAlignment="1">
      <alignment horizontal="justify" vertical="top" wrapText="1"/>
    </xf>
    <xf numFmtId="0" fontId="2" fillId="0" borderId="0" xfId="1" applyFont="1" applyAlignment="1">
      <alignment horizontal="justify"/>
    </xf>
    <xf numFmtId="0" fontId="12" fillId="0" borderId="0" xfId="1" applyFont="1"/>
    <xf numFmtId="0" fontId="10" fillId="0" borderId="0" xfId="1" applyFont="1"/>
    <xf numFmtId="0" fontId="2" fillId="0" borderId="0" xfId="1" applyFont="1" applyAlignment="1">
      <alignment horizontal="left"/>
    </xf>
    <xf numFmtId="0" fontId="2" fillId="0" borderId="0" xfId="1" applyFont="1" applyAlignment="1">
      <alignment horizontal="left" vertical="center"/>
    </xf>
    <xf numFmtId="0" fontId="2" fillId="0" borderId="0" xfId="1" applyFont="1" applyAlignment="1">
      <alignment horizontal="left" vertical="top" wrapText="1"/>
    </xf>
    <xf numFmtId="0" fontId="2" fillId="0" borderId="0" xfId="1" applyFont="1" applyAlignment="1">
      <alignment horizontal="left" vertical="top"/>
    </xf>
    <xf numFmtId="167" fontId="2" fillId="0" borderId="0" xfId="1" applyNumberFormat="1" applyFont="1" applyFill="1" applyBorder="1" applyAlignment="1">
      <alignment wrapText="1"/>
    </xf>
    <xf numFmtId="167" fontId="2" fillId="0" borderId="0" xfId="1" applyNumberFormat="1" applyFont="1" applyFill="1" applyBorder="1" applyAlignment="1">
      <alignment horizontal="justify" wrapText="1"/>
    </xf>
    <xf numFmtId="0" fontId="8" fillId="0" borderId="0" xfId="2" applyFont="1" applyFill="1" applyAlignment="1">
      <alignment horizontal="center"/>
    </xf>
    <xf numFmtId="0" fontId="14" fillId="0" borderId="0" xfId="2" applyFont="1"/>
    <xf numFmtId="0" fontId="15" fillId="0" borderId="0" xfId="2" applyFont="1"/>
    <xf numFmtId="0" fontId="16" fillId="0" borderId="0" xfId="2" applyFont="1"/>
    <xf numFmtId="0" fontId="17" fillId="0" borderId="0" xfId="1" applyFont="1" applyFill="1" applyAlignment="1">
      <alignment vertical="center" textRotation="255" wrapText="1"/>
    </xf>
    <xf numFmtId="0" fontId="18" fillId="0" borderId="0" xfId="1" applyFont="1" applyFill="1" applyAlignment="1">
      <alignment vertical="center"/>
    </xf>
    <xf numFmtId="0" fontId="17" fillId="0" borderId="0" xfId="1" applyFont="1" applyFill="1"/>
    <xf numFmtId="0" fontId="2" fillId="0" borderId="0" xfId="1" applyFont="1" applyAlignment="1">
      <alignment horizontal="justify" vertical="justify"/>
    </xf>
    <xf numFmtId="0" fontId="19" fillId="0" borderId="0" xfId="1" applyFont="1" applyAlignment="1">
      <alignment vertical="center" wrapText="1"/>
    </xf>
    <xf numFmtId="0" fontId="20" fillId="2" borderId="0" xfId="1" applyFont="1" applyFill="1" applyAlignment="1">
      <alignment vertical="center" textRotation="255" wrapText="1"/>
    </xf>
    <xf numFmtId="167" fontId="20" fillId="2" borderId="0" xfId="1" applyNumberFormat="1" applyFont="1" applyFill="1" applyBorder="1" applyAlignment="1">
      <alignment wrapText="1"/>
    </xf>
    <xf numFmtId="0" fontId="20" fillId="2" borderId="0" xfId="1" applyFont="1" applyFill="1" applyBorder="1" applyAlignment="1">
      <alignment horizontal="center" vertical="center" wrapText="1"/>
    </xf>
    <xf numFmtId="0" fontId="20" fillId="2" borderId="0" xfId="1" applyFont="1" applyFill="1" applyBorder="1" applyAlignment="1">
      <alignment wrapText="1"/>
    </xf>
    <xf numFmtId="0" fontId="12" fillId="0" borderId="0" xfId="2" applyFont="1" applyFill="1" applyAlignment="1"/>
    <xf numFmtId="0" fontId="23" fillId="0" borderId="0" xfId="0" applyFont="1" applyAlignment="1">
      <alignment vertical="center"/>
    </xf>
    <xf numFmtId="0" fontId="24" fillId="0" borderId="0" xfId="0" applyFont="1"/>
    <xf numFmtId="0" fontId="26" fillId="0" borderId="0" xfId="0" applyFont="1"/>
    <xf numFmtId="0" fontId="26" fillId="0" borderId="0" xfId="0" applyFont="1" applyAlignment="1">
      <alignment horizontal="justify" vertical="justify"/>
    </xf>
    <xf numFmtId="0" fontId="25" fillId="0" borderId="0" xfId="0" applyFont="1" applyAlignment="1">
      <alignment horizontal="left" vertical="center" wrapText="1" indent="1"/>
    </xf>
    <xf numFmtId="0" fontId="25" fillId="0" borderId="0" xfId="0" applyFont="1" applyAlignment="1">
      <alignment wrapText="1"/>
    </xf>
    <xf numFmtId="0" fontId="28" fillId="0" borderId="0" xfId="0" applyFont="1"/>
    <xf numFmtId="0" fontId="29" fillId="0" borderId="0" xfId="0" applyFont="1" applyAlignment="1">
      <alignment wrapText="1"/>
    </xf>
    <xf numFmtId="0" fontId="25" fillId="0" borderId="0" xfId="1" applyFont="1" applyAlignment="1">
      <alignment horizontal="center"/>
    </xf>
    <xf numFmtId="0" fontId="29" fillId="0" borderId="0" xfId="0" applyFont="1" applyAlignment="1"/>
    <xf numFmtId="0" fontId="26" fillId="0" borderId="0" xfId="0" applyFont="1" applyAlignment="1">
      <alignment horizontal="justify" vertical="justify" wrapText="1"/>
    </xf>
    <xf numFmtId="0" fontId="30" fillId="0" borderId="0" xfId="0" applyFont="1" applyAlignment="1">
      <alignment horizontal="right" vertical="justify" wrapText="1"/>
    </xf>
    <xf numFmtId="0" fontId="30" fillId="0" borderId="0" xfId="1" applyFont="1" applyAlignment="1">
      <alignment horizontal="right" vertical="top" wrapText="1"/>
    </xf>
    <xf numFmtId="0" fontId="30" fillId="0" borderId="0" xfId="1" applyFont="1" applyAlignment="1">
      <alignment vertical="center" wrapText="1"/>
    </xf>
    <xf numFmtId="0" fontId="31" fillId="0" borderId="0" xfId="0" applyFont="1" applyAlignment="1"/>
    <xf numFmtId="16" fontId="2" fillId="0" borderId="0" xfId="1" applyNumberFormat="1" applyFont="1"/>
    <xf numFmtId="0" fontId="25" fillId="0" borderId="0" xfId="1" applyFont="1" applyAlignment="1">
      <alignment horizontal="right" vertical="top" wrapText="1"/>
    </xf>
    <xf numFmtId="0" fontId="25" fillId="0" borderId="0" xfId="0" applyFont="1" applyAlignment="1"/>
    <xf numFmtId="0" fontId="27" fillId="0" borderId="0" xfId="0" applyFont="1"/>
    <xf numFmtId="0" fontId="0" fillId="3" borderId="0" xfId="0" applyFill="1"/>
    <xf numFmtId="0" fontId="33" fillId="0" borderId="0" xfId="0" applyFont="1" applyAlignment="1">
      <alignment textRotation="255"/>
    </xf>
    <xf numFmtId="0" fontId="26" fillId="0" borderId="0" xfId="0" applyFont="1" applyAlignment="1">
      <alignment textRotation="255"/>
    </xf>
    <xf numFmtId="0" fontId="0" fillId="0" borderId="0" xfId="0" applyFill="1"/>
    <xf numFmtId="0" fontId="34" fillId="0" borderId="0" xfId="0" applyFont="1" applyAlignment="1">
      <alignment horizontal="center"/>
    </xf>
    <xf numFmtId="0" fontId="36" fillId="0" borderId="2" xfId="0" applyFont="1" applyFill="1" applyBorder="1" applyAlignment="1">
      <alignment horizontal="left"/>
    </xf>
    <xf numFmtId="0" fontId="37" fillId="0" borderId="6" xfId="0" applyFont="1" applyFill="1" applyBorder="1"/>
    <xf numFmtId="0" fontId="26" fillId="0" borderId="7" xfId="0" applyFont="1" applyFill="1" applyBorder="1"/>
    <xf numFmtId="0" fontId="35" fillId="0" borderId="3" xfId="0" applyFont="1" applyFill="1" applyBorder="1" applyAlignment="1">
      <alignment horizontal="right"/>
    </xf>
    <xf numFmtId="0" fontId="35" fillId="0" borderId="4" xfId="0" applyFont="1" applyFill="1" applyBorder="1" applyAlignment="1">
      <alignment horizontal="right"/>
    </xf>
    <xf numFmtId="0" fontId="25" fillId="0" borderId="5" xfId="0" applyFont="1" applyFill="1" applyBorder="1" applyAlignment="1">
      <alignment horizontal="center"/>
    </xf>
    <xf numFmtId="0" fontId="39" fillId="0" borderId="0" xfId="0" applyFont="1" applyAlignment="1">
      <alignment horizontal="right"/>
    </xf>
    <xf numFmtId="0" fontId="40" fillId="0" borderId="0" xfId="0" applyFont="1" applyAlignment="1">
      <alignment textRotation="255"/>
    </xf>
    <xf numFmtId="0" fontId="40" fillId="0" borderId="0" xfId="0" applyFont="1"/>
    <xf numFmtId="0" fontId="41" fillId="0" borderId="0" xfId="0" applyFont="1"/>
    <xf numFmtId="0" fontId="39" fillId="0" borderId="0" xfId="1" applyFont="1" applyAlignment="1">
      <alignment horizontal="right" vertical="top" wrapText="1"/>
    </xf>
    <xf numFmtId="0" fontId="4" fillId="0" borderId="0" xfId="0" applyFont="1" applyAlignment="1"/>
    <xf numFmtId="0" fontId="39" fillId="0" borderId="0" xfId="0" applyFont="1"/>
    <xf numFmtId="0" fontId="40" fillId="0" borderId="0" xfId="0" applyFont="1" applyFill="1"/>
    <xf numFmtId="0" fontId="41" fillId="0" borderId="0" xfId="0" applyFont="1" applyFill="1"/>
    <xf numFmtId="0" fontId="4" fillId="0" borderId="0" xfId="0" applyFont="1" applyFill="1" applyAlignment="1"/>
    <xf numFmtId="0" fontId="39" fillId="0" borderId="0" xfId="0" applyFont="1" applyFill="1"/>
    <xf numFmtId="0" fontId="43" fillId="0" borderId="0" xfId="0" applyFont="1" applyFill="1" applyAlignment="1"/>
    <xf numFmtId="49" fontId="39" fillId="0" borderId="0" xfId="1" applyNumberFormat="1" applyFont="1" applyAlignment="1">
      <alignment horizontal="right" vertical="top" wrapText="1"/>
    </xf>
    <xf numFmtId="0" fontId="25" fillId="0" borderId="1" xfId="0" applyFont="1" applyFill="1" applyBorder="1" applyAlignment="1">
      <alignment vertical="center"/>
    </xf>
    <xf numFmtId="0" fontId="27" fillId="0" borderId="0" xfId="0" applyFont="1" applyAlignment="1">
      <alignment horizontal="center"/>
    </xf>
    <xf numFmtId="0" fontId="34" fillId="0" borderId="0" xfId="0" applyFont="1" applyAlignment="1">
      <alignment horizontal="center"/>
    </xf>
    <xf numFmtId="0" fontId="25" fillId="0" borderId="0" xfId="0" applyFont="1" applyAlignment="1">
      <alignment horizontal="center"/>
    </xf>
    <xf numFmtId="0" fontId="25" fillId="0" borderId="0" xfId="0" applyFont="1" applyAlignment="1">
      <alignment horizontal="center"/>
    </xf>
    <xf numFmtId="0" fontId="38" fillId="0" borderId="0" xfId="0" applyFont="1"/>
    <xf numFmtId="0" fontId="26" fillId="0" borderId="0" xfId="0" applyFont="1" applyAlignment="1"/>
    <xf numFmtId="0" fontId="46" fillId="0" borderId="0" xfId="0" applyFont="1" applyAlignment="1">
      <alignment horizontal="center"/>
    </xf>
    <xf numFmtId="0" fontId="25" fillId="0" borderId="17" xfId="0" applyFont="1" applyFill="1" applyBorder="1" applyAlignment="1">
      <alignment vertical="center"/>
    </xf>
    <xf numFmtId="0" fontId="25" fillId="0" borderId="20" xfId="0" applyFont="1" applyFill="1" applyBorder="1" applyAlignment="1">
      <alignment vertical="center"/>
    </xf>
    <xf numFmtId="0" fontId="25" fillId="0" borderId="25" xfId="0" applyFont="1" applyBorder="1" applyAlignment="1">
      <alignment horizontal="center"/>
    </xf>
    <xf numFmtId="0" fontId="27" fillId="0" borderId="33" xfId="0" applyFont="1" applyFill="1" applyBorder="1" applyAlignment="1">
      <alignment horizontal="center" vertical="center"/>
    </xf>
    <xf numFmtId="0" fontId="25" fillId="0" borderId="11" xfId="0" applyFont="1" applyFill="1" applyBorder="1" applyAlignment="1">
      <alignment horizontal="center" vertical="center"/>
    </xf>
    <xf numFmtId="0" fontId="25" fillId="0" borderId="9" xfId="0" applyFont="1" applyFill="1" applyBorder="1" applyAlignment="1">
      <alignment horizontal="center" vertical="center"/>
    </xf>
    <xf numFmtId="0" fontId="25" fillId="0" borderId="31" xfId="0" applyFont="1" applyFill="1" applyBorder="1" applyAlignment="1">
      <alignment horizontal="center" vertical="center"/>
    </xf>
    <xf numFmtId="0" fontId="25" fillId="0" borderId="26" xfId="0" applyFont="1" applyBorder="1" applyAlignment="1">
      <alignment horizontal="center"/>
    </xf>
    <xf numFmtId="0" fontId="25" fillId="0" borderId="0" xfId="0" applyFont="1" applyAlignment="1">
      <alignment horizontal="center"/>
    </xf>
    <xf numFmtId="0" fontId="27" fillId="0" borderId="0" xfId="0" applyFont="1" applyAlignment="1">
      <alignment horizontal="center"/>
    </xf>
    <xf numFmtId="0" fontId="38" fillId="0" borderId="17" xfId="0" applyFont="1" applyBorder="1"/>
    <xf numFmtId="0" fontId="38" fillId="0" borderId="0" xfId="0" applyFont="1" applyFill="1"/>
    <xf numFmtId="0" fontId="27" fillId="0" borderId="32" xfId="0" applyFont="1" applyFill="1" applyBorder="1" applyAlignment="1">
      <alignment horizontal="center" vertical="center" wrapText="1"/>
    </xf>
    <xf numFmtId="0" fontId="26" fillId="0" borderId="21" xfId="0" applyFont="1" applyBorder="1" applyAlignment="1">
      <alignment horizontal="center"/>
    </xf>
    <xf numFmtId="0" fontId="26" fillId="0" borderId="1" xfId="0" applyFont="1" applyBorder="1" applyAlignment="1">
      <alignment horizontal="center"/>
    </xf>
    <xf numFmtId="0" fontId="26" fillId="0" borderId="34" xfId="0" applyFont="1" applyFill="1" applyBorder="1"/>
    <xf numFmtId="0" fontId="26" fillId="0" borderId="26" xfId="0" applyFont="1" applyBorder="1" applyAlignment="1">
      <alignment horizontal="center"/>
    </xf>
    <xf numFmtId="0" fontId="25" fillId="0" borderId="34" xfId="0" applyFont="1" applyFill="1" applyBorder="1"/>
    <xf numFmtId="0" fontId="26" fillId="0" borderId="25" xfId="0" applyFont="1" applyBorder="1" applyAlignment="1">
      <alignment horizontal="center"/>
    </xf>
    <xf numFmtId="0" fontId="26" fillId="0" borderId="20" xfId="0" applyFont="1" applyBorder="1"/>
    <xf numFmtId="0" fontId="26" fillId="0" borderId="17" xfId="0" applyFont="1" applyBorder="1"/>
    <xf numFmtId="0" fontId="26" fillId="0" borderId="16" xfId="0" applyFont="1" applyBorder="1"/>
    <xf numFmtId="0" fontId="26" fillId="0" borderId="18" xfId="0" applyFont="1" applyBorder="1"/>
    <xf numFmtId="0" fontId="26" fillId="0" borderId="23" xfId="0" applyFont="1" applyFill="1" applyBorder="1"/>
    <xf numFmtId="0" fontId="26" fillId="0" borderId="0" xfId="0" applyFont="1" applyFill="1"/>
    <xf numFmtId="0" fontId="26" fillId="0" borderId="0" xfId="0" applyFont="1" applyFill="1" applyAlignment="1"/>
    <xf numFmtId="0" fontId="26" fillId="3" borderId="0" xfId="0" applyFont="1" applyFill="1"/>
    <xf numFmtId="0" fontId="46" fillId="0" borderId="0" xfId="0" applyFont="1"/>
    <xf numFmtId="0" fontId="38" fillId="0" borderId="0" xfId="0" applyFont="1" applyAlignment="1">
      <alignment textRotation="255"/>
    </xf>
    <xf numFmtId="0" fontId="38" fillId="0" borderId="0" xfId="0" applyFont="1" applyAlignment="1">
      <alignment horizontal="left" vertical="top"/>
    </xf>
    <xf numFmtId="0" fontId="38" fillId="0" borderId="0" xfId="0" applyFont="1" applyAlignment="1">
      <alignment horizontal="justify" vertical="justify" wrapText="1"/>
    </xf>
    <xf numFmtId="0" fontId="46" fillId="0" borderId="0" xfId="0" applyFont="1" applyAlignment="1">
      <alignment textRotation="255"/>
    </xf>
    <xf numFmtId="0" fontId="46" fillId="0" borderId="0" xfId="0" applyFont="1" applyAlignment="1">
      <alignment horizontal="left" vertical="top"/>
    </xf>
    <xf numFmtId="0" fontId="38" fillId="0" borderId="1" xfId="0" applyFont="1" applyBorder="1"/>
    <xf numFmtId="0" fontId="38" fillId="0" borderId="9" xfId="0" applyFont="1" applyBorder="1"/>
    <xf numFmtId="0" fontId="46" fillId="5" borderId="12" xfId="0" applyFont="1" applyFill="1" applyBorder="1"/>
    <xf numFmtId="0" fontId="46" fillId="5" borderId="44" xfId="0" applyFont="1" applyFill="1" applyBorder="1"/>
    <xf numFmtId="0" fontId="38" fillId="0" borderId="10" xfId="0" applyFont="1" applyBorder="1"/>
    <xf numFmtId="0" fontId="38" fillId="0" borderId="0" xfId="0" applyFont="1" applyBorder="1"/>
    <xf numFmtId="0" fontId="26" fillId="0" borderId="0" xfId="0" applyFont="1" applyBorder="1"/>
    <xf numFmtId="0" fontId="51" fillId="0" borderId="0" xfId="0" applyFont="1" applyBorder="1" applyAlignment="1"/>
    <xf numFmtId="0" fontId="27" fillId="0" borderId="0" xfId="0" applyFont="1" applyBorder="1" applyAlignment="1">
      <alignment horizontal="right"/>
    </xf>
    <xf numFmtId="0" fontId="27" fillId="0" borderId="0" xfId="0" applyFont="1" applyBorder="1" applyAlignment="1"/>
    <xf numFmtId="0" fontId="27" fillId="0" borderId="0" xfId="0" applyFont="1" applyBorder="1" applyAlignment="1">
      <alignment horizontal="left" vertical="justify"/>
    </xf>
    <xf numFmtId="0" fontId="26" fillId="0" borderId="0" xfId="0" applyFont="1" applyBorder="1" applyAlignment="1">
      <alignment horizontal="left" vertical="justify"/>
    </xf>
    <xf numFmtId="0" fontId="26" fillId="0" borderId="0" xfId="0" applyFont="1" applyBorder="1" applyAlignment="1">
      <alignment horizontal="justify" vertical="justify" wrapText="1"/>
    </xf>
    <xf numFmtId="0" fontId="51" fillId="0" borderId="46" xfId="0" applyFont="1" applyBorder="1" applyAlignment="1"/>
    <xf numFmtId="0" fontId="51" fillId="0" borderId="4" xfId="0" applyFont="1" applyBorder="1" applyAlignment="1"/>
    <xf numFmtId="0" fontId="53" fillId="0" borderId="5" xfId="0" applyFont="1" applyBorder="1" applyAlignment="1">
      <alignment horizontal="right"/>
    </xf>
    <xf numFmtId="0" fontId="51" fillId="0" borderId="5" xfId="0" applyFont="1" applyBorder="1" applyAlignment="1"/>
    <xf numFmtId="0" fontId="26" fillId="0" borderId="5" xfId="0" applyFont="1" applyBorder="1" applyAlignment="1">
      <alignment horizontal="left" vertical="justify"/>
    </xf>
    <xf numFmtId="0" fontId="38" fillId="0" borderId="47" xfId="0" applyFont="1" applyBorder="1" applyAlignment="1">
      <alignment horizontal="justify" vertical="justify" wrapText="1"/>
    </xf>
    <xf numFmtId="0" fontId="38" fillId="0" borderId="47" xfId="0" applyFont="1" applyBorder="1"/>
    <xf numFmtId="0" fontId="38" fillId="0" borderId="7" xfId="0" applyFont="1" applyBorder="1"/>
    <xf numFmtId="0" fontId="38" fillId="0" borderId="0" xfId="0" applyFont="1" applyBorder="1" applyAlignment="1">
      <alignment horizontal="left" vertical="top"/>
    </xf>
    <xf numFmtId="0" fontId="53" fillId="0" borderId="0" xfId="0" applyFont="1" applyBorder="1" applyAlignment="1">
      <alignment horizontal="right"/>
    </xf>
    <xf numFmtId="0" fontId="26" fillId="0" borderId="0" xfId="0" applyFont="1" applyBorder="1" applyAlignment="1">
      <alignment horizontal="left" vertical="top"/>
    </xf>
    <xf numFmtId="0" fontId="25" fillId="0" borderId="0" xfId="0" applyFont="1" applyBorder="1"/>
    <xf numFmtId="0" fontId="50" fillId="0" borderId="0" xfId="0" applyFont="1" applyBorder="1"/>
    <xf numFmtId="0" fontId="38" fillId="0" borderId="0" xfId="0" applyFont="1" applyBorder="1" applyAlignment="1">
      <alignment horizontal="justify" vertical="justify" wrapText="1"/>
    </xf>
    <xf numFmtId="0" fontId="27" fillId="0" borderId="0" xfId="0" applyFont="1" applyFill="1" applyBorder="1" applyAlignment="1">
      <alignment horizontal="left" vertical="justify"/>
    </xf>
    <xf numFmtId="14" fontId="26" fillId="0" borderId="0" xfId="0" applyNumberFormat="1" applyFont="1" applyFill="1" applyBorder="1"/>
    <xf numFmtId="0" fontId="26" fillId="0" borderId="0" xfId="0" applyFont="1" applyFill="1" applyBorder="1"/>
    <xf numFmtId="0" fontId="38" fillId="0" borderId="0" xfId="0" applyFont="1" applyFill="1" applyBorder="1"/>
    <xf numFmtId="0" fontId="38" fillId="0" borderId="0" xfId="0" applyFont="1" applyBorder="1" applyAlignment="1">
      <alignment horizontal="center"/>
    </xf>
    <xf numFmtId="0" fontId="4" fillId="0" borderId="0" xfId="2" applyFont="1" applyBorder="1" applyAlignment="1">
      <alignment wrapText="1"/>
    </xf>
    <xf numFmtId="0" fontId="56" fillId="0" borderId="0" xfId="5" applyFont="1" applyAlignment="1">
      <alignment horizontal="center" vertical="center" wrapText="1"/>
    </xf>
    <xf numFmtId="0" fontId="56" fillId="0" borderId="0" xfId="5" applyFont="1" applyAlignment="1">
      <alignment vertical="top"/>
    </xf>
    <xf numFmtId="0" fontId="56" fillId="0" borderId="0" xfId="5" applyFont="1" applyFill="1"/>
    <xf numFmtId="0" fontId="56" fillId="0" borderId="0" xfId="5" applyFont="1" applyFill="1" applyAlignment="1">
      <alignment horizontal="center" vertical="center"/>
    </xf>
    <xf numFmtId="0" fontId="56" fillId="0" borderId="0" xfId="5" applyFont="1"/>
    <xf numFmtId="168" fontId="56" fillId="0" borderId="0" xfId="6" applyFont="1" applyFill="1" applyAlignment="1">
      <alignment horizontal="center" vertical="center"/>
    </xf>
    <xf numFmtId="168" fontId="56" fillId="0" borderId="0" xfId="6" applyFont="1" applyFill="1"/>
    <xf numFmtId="0" fontId="56" fillId="0" borderId="0" xfId="5" applyFont="1" applyFill="1" applyBorder="1" applyAlignment="1">
      <alignment horizontal="center"/>
    </xf>
    <xf numFmtId="0" fontId="56" fillId="0" borderId="0" xfId="5" applyFont="1" applyFill="1" applyBorder="1" applyAlignment="1">
      <alignment horizontal="center" vertical="center" wrapText="1"/>
    </xf>
    <xf numFmtId="0" fontId="38" fillId="4" borderId="0" xfId="0" applyFont="1" applyFill="1" applyAlignment="1">
      <alignment horizontal="justify" vertical="justify" wrapText="1"/>
    </xf>
    <xf numFmtId="0" fontId="38" fillId="4" borderId="0" xfId="0" applyFont="1" applyFill="1"/>
    <xf numFmtId="0" fontId="38" fillId="0" borderId="0" xfId="0" applyFont="1" applyFill="1" applyAlignment="1">
      <alignment horizontal="justify" vertical="justify" wrapText="1"/>
    </xf>
    <xf numFmtId="0" fontId="38" fillId="0" borderId="0" xfId="0" applyFont="1" applyFill="1" applyAlignment="1">
      <alignment vertical="center"/>
    </xf>
    <xf numFmtId="0" fontId="46" fillId="0" borderId="0" xfId="0" applyFont="1" applyFill="1" applyBorder="1" applyAlignment="1">
      <alignment vertical="center"/>
    </xf>
    <xf numFmtId="0" fontId="4" fillId="0" borderId="0" xfId="2" applyFont="1" applyFill="1" applyBorder="1" applyAlignment="1">
      <alignment wrapText="1"/>
    </xf>
    <xf numFmtId="9" fontId="38" fillId="0" borderId="0" xfId="4" applyFont="1" applyFill="1" applyBorder="1" applyAlignment="1">
      <alignment vertical="center"/>
    </xf>
    <xf numFmtId="0" fontId="56" fillId="0" borderId="0" xfId="5" applyFont="1" applyFill="1" applyAlignment="1">
      <alignment horizontal="center" vertical="center" wrapText="1"/>
    </xf>
    <xf numFmtId="0" fontId="56" fillId="0" borderId="0" xfId="5" applyFont="1" applyFill="1" applyBorder="1" applyAlignment="1">
      <alignment horizontal="center" vertical="center"/>
    </xf>
    <xf numFmtId="0" fontId="56" fillId="0" borderId="5" xfId="5" applyFont="1" applyFill="1" applyBorder="1" applyAlignment="1">
      <alignment horizontal="center" vertical="center" wrapText="1"/>
    </xf>
    <xf numFmtId="0" fontId="56" fillId="0" borderId="47" xfId="5" applyFont="1" applyFill="1" applyBorder="1" applyAlignment="1">
      <alignment horizontal="center" vertical="center" wrapText="1"/>
    </xf>
    <xf numFmtId="0" fontId="2" fillId="0" borderId="0" xfId="2" applyFont="1" applyBorder="1" applyAlignment="1"/>
    <xf numFmtId="0" fontId="32" fillId="0" borderId="0" xfId="0" applyFont="1" applyFill="1"/>
    <xf numFmtId="9" fontId="38" fillId="0" borderId="0" xfId="0" applyNumberFormat="1" applyFont="1" applyFill="1"/>
    <xf numFmtId="0" fontId="60" fillId="0" borderId="0" xfId="5" applyFont="1"/>
    <xf numFmtId="0" fontId="56" fillId="0" borderId="0" xfId="5" applyFont="1" applyAlignment="1"/>
    <xf numFmtId="0" fontId="56" fillId="0" borderId="0" xfId="5" applyFont="1" applyFill="1" applyAlignment="1"/>
    <xf numFmtId="0" fontId="56" fillId="0" borderId="0" xfId="5" applyFont="1" applyAlignment="1">
      <alignment textRotation="255"/>
    </xf>
    <xf numFmtId="0" fontId="46" fillId="0" borderId="0" xfId="0" applyFont="1" applyBorder="1" applyAlignment="1">
      <alignment horizontal="center"/>
    </xf>
    <xf numFmtId="0" fontId="46" fillId="5" borderId="0" xfId="0" applyFont="1" applyFill="1" applyBorder="1"/>
    <xf numFmtId="0" fontId="55" fillId="0" borderId="0" xfId="2" applyFont="1" applyFill="1" applyBorder="1" applyAlignment="1">
      <alignment wrapText="1"/>
    </xf>
    <xf numFmtId="0" fontId="55" fillId="0" borderId="0" xfId="2" applyFont="1" applyFill="1" applyBorder="1" applyAlignment="1"/>
    <xf numFmtId="0" fontId="55" fillId="0" borderId="0" xfId="2" applyFont="1" applyFill="1" applyBorder="1" applyAlignment="1">
      <alignment vertical="center"/>
    </xf>
    <xf numFmtId="0" fontId="57" fillId="0" borderId="0" xfId="5" applyFont="1" applyAlignment="1">
      <alignment horizontal="center" vertical="center"/>
    </xf>
    <xf numFmtId="0" fontId="56" fillId="0" borderId="0" xfId="5" applyFont="1" applyFill="1" applyAlignment="1">
      <alignment wrapText="1"/>
    </xf>
    <xf numFmtId="0" fontId="56" fillId="0" borderId="2" xfId="5" applyFont="1" applyFill="1" applyBorder="1" applyAlignment="1">
      <alignment wrapText="1"/>
    </xf>
    <xf numFmtId="0" fontId="56" fillId="0" borderId="0" xfId="5" applyFont="1" applyFill="1" applyBorder="1" applyAlignment="1">
      <alignment horizontal="center" wrapText="1"/>
    </xf>
    <xf numFmtId="0" fontId="56" fillId="0" borderId="0" xfId="5" applyFont="1" applyFill="1" applyBorder="1" applyAlignment="1">
      <alignment wrapText="1"/>
    </xf>
    <xf numFmtId="49" fontId="56" fillId="0" borderId="0" xfId="6" applyNumberFormat="1" applyFont="1" applyFill="1" applyBorder="1" applyAlignment="1">
      <alignment horizontal="center" wrapText="1"/>
    </xf>
    <xf numFmtId="0" fontId="56" fillId="0" borderId="2" xfId="5" applyFont="1" applyFill="1" applyBorder="1" applyAlignment="1">
      <alignment horizontal="center" wrapText="1"/>
    </xf>
    <xf numFmtId="0" fontId="56" fillId="0" borderId="6" xfId="5" applyFont="1" applyFill="1" applyBorder="1" applyAlignment="1">
      <alignment wrapText="1"/>
    </xf>
    <xf numFmtId="0" fontId="56" fillId="0" borderId="47" xfId="5" applyFont="1" applyFill="1" applyBorder="1" applyAlignment="1">
      <alignment horizontal="center" wrapText="1"/>
    </xf>
    <xf numFmtId="0" fontId="56" fillId="0" borderId="47" xfId="5" applyFont="1" applyFill="1" applyBorder="1" applyAlignment="1">
      <alignment wrapText="1"/>
    </xf>
    <xf numFmtId="49" fontId="56" fillId="0" borderId="47" xfId="6" applyNumberFormat="1" applyFont="1" applyFill="1" applyBorder="1" applyAlignment="1">
      <alignment horizontal="center" wrapText="1"/>
    </xf>
    <xf numFmtId="0" fontId="56" fillId="0" borderId="7" xfId="5" applyFont="1" applyFill="1" applyBorder="1" applyAlignment="1">
      <alignment horizontal="center" vertical="center" wrapText="1"/>
    </xf>
    <xf numFmtId="0" fontId="56" fillId="0" borderId="6" xfId="5" applyFont="1" applyFill="1" applyBorder="1" applyAlignment="1">
      <alignment horizontal="center" wrapText="1"/>
    </xf>
    <xf numFmtId="0" fontId="59" fillId="0" borderId="2" xfId="5" applyFont="1" applyFill="1" applyBorder="1" applyAlignment="1">
      <alignment vertical="center" wrapText="1"/>
    </xf>
    <xf numFmtId="0" fontId="59" fillId="0" borderId="0" xfId="5" applyFont="1" applyFill="1" applyBorder="1" applyAlignment="1">
      <alignment horizontal="center" vertical="center" wrapText="1"/>
    </xf>
    <xf numFmtId="0" fontId="59" fillId="0" borderId="5" xfId="5" applyFont="1" applyFill="1" applyBorder="1" applyAlignment="1">
      <alignment horizontal="center" vertical="center" wrapText="1"/>
    </xf>
    <xf numFmtId="0" fontId="59" fillId="0" borderId="0" xfId="5" applyFont="1" applyFill="1" applyAlignment="1">
      <alignment wrapText="1"/>
    </xf>
    <xf numFmtId="0" fontId="59" fillId="0" borderId="2" xfId="5" applyFont="1" applyFill="1" applyBorder="1" applyAlignment="1">
      <alignment horizontal="center" vertical="center" wrapText="1"/>
    </xf>
    <xf numFmtId="0" fontId="31" fillId="0" borderId="0" xfId="2" applyFont="1" applyBorder="1" applyAlignment="1">
      <alignment horizontal="center" vertical="center" textRotation="255" wrapText="1"/>
    </xf>
    <xf numFmtId="0" fontId="56" fillId="0" borderId="0" xfId="5" applyFont="1" applyFill="1" applyAlignment="1">
      <alignment textRotation="255"/>
    </xf>
    <xf numFmtId="0" fontId="38" fillId="4" borderId="0" xfId="0" applyFont="1" applyFill="1" applyAlignment="1">
      <alignment horizontal="left" vertical="center"/>
    </xf>
    <xf numFmtId="0" fontId="26" fillId="0" borderId="0" xfId="3" applyNumberFormat="1" applyFont="1" applyFill="1" applyBorder="1" applyAlignment="1">
      <alignment horizontal="left"/>
    </xf>
    <xf numFmtId="0" fontId="38" fillId="0" borderId="0" xfId="0" applyNumberFormat="1" applyFont="1" applyFill="1" applyBorder="1" applyAlignment="1">
      <alignment horizontal="left"/>
    </xf>
    <xf numFmtId="0" fontId="41" fillId="0" borderId="0" xfId="0" applyFont="1" applyBorder="1" applyAlignment="1">
      <alignment horizontal="center"/>
    </xf>
    <xf numFmtId="0" fontId="62" fillId="0" borderId="0" xfId="2" applyFont="1" applyBorder="1" applyAlignment="1"/>
    <xf numFmtId="0" fontId="46" fillId="0" borderId="0" xfId="0" applyFont="1" applyFill="1" applyAlignment="1">
      <alignment horizontal="left"/>
    </xf>
    <xf numFmtId="0" fontId="52" fillId="0" borderId="0" xfId="0" applyFont="1" applyFill="1" applyAlignment="1">
      <alignment horizontal="justify" vertical="justify" wrapText="1"/>
    </xf>
    <xf numFmtId="0" fontId="46" fillId="5" borderId="5" xfId="0" applyFont="1" applyFill="1" applyBorder="1"/>
    <xf numFmtId="0" fontId="38" fillId="0" borderId="53" xfId="0" applyFont="1" applyBorder="1"/>
    <xf numFmtId="0" fontId="38" fillId="0" borderId="54" xfId="0" applyFont="1" applyBorder="1"/>
    <xf numFmtId="0" fontId="46" fillId="0" borderId="0" xfId="0" applyFont="1" applyFill="1" applyBorder="1"/>
    <xf numFmtId="0" fontId="38" fillId="4" borderId="1" xfId="0" applyFont="1" applyFill="1" applyBorder="1"/>
    <xf numFmtId="0" fontId="38" fillId="4" borderId="9" xfId="0" applyFont="1" applyFill="1" applyBorder="1"/>
    <xf numFmtId="0" fontId="38" fillId="4" borderId="10" xfId="0" applyFont="1" applyFill="1" applyBorder="1"/>
    <xf numFmtId="0" fontId="46" fillId="0" borderId="38" xfId="0" applyFont="1" applyBorder="1"/>
    <xf numFmtId="0" fontId="51" fillId="0" borderId="3" xfId="0" applyFont="1" applyBorder="1" applyAlignment="1"/>
    <xf numFmtId="0" fontId="51" fillId="0" borderId="2" xfId="0" applyFont="1" applyBorder="1" applyAlignment="1"/>
    <xf numFmtId="0" fontId="27" fillId="0" borderId="2" xfId="0" applyFont="1" applyBorder="1" applyAlignment="1">
      <alignment horizontal="left" vertical="justify"/>
    </xf>
    <xf numFmtId="0" fontId="27" fillId="0" borderId="2" xfId="0" applyFont="1" applyBorder="1" applyAlignment="1">
      <alignment horizontal="justify" vertical="justify" wrapText="1"/>
    </xf>
    <xf numFmtId="0" fontId="38" fillId="0" borderId="6" xfId="0" applyFont="1" applyBorder="1" applyAlignment="1">
      <alignment horizontal="justify" vertical="justify" wrapText="1"/>
    </xf>
    <xf numFmtId="0" fontId="38" fillId="0" borderId="47" xfId="0" applyFont="1" applyFill="1" applyBorder="1"/>
    <xf numFmtId="0" fontId="38" fillId="0" borderId="47" xfId="0" applyNumberFormat="1" applyFont="1" applyFill="1" applyBorder="1" applyAlignment="1">
      <alignment horizontal="left"/>
    </xf>
    <xf numFmtId="0" fontId="27" fillId="0" borderId="55" xfId="0" applyFont="1" applyBorder="1" applyAlignment="1">
      <alignment horizontal="left" vertical="justify"/>
    </xf>
    <xf numFmtId="0" fontId="25" fillId="0" borderId="42" xfId="0" applyFont="1" applyBorder="1"/>
    <xf numFmtId="0" fontId="50" fillId="0" borderId="32" xfId="0" applyFont="1" applyBorder="1"/>
    <xf numFmtId="0" fontId="38" fillId="0" borderId="6" xfId="0" applyFont="1" applyBorder="1" applyAlignment="1">
      <alignment horizontal="justify" vertical="justify" wrapText="1"/>
    </xf>
    <xf numFmtId="0" fontId="38" fillId="0" borderId="0" xfId="0" applyFont="1" applyBorder="1" applyAlignment="1">
      <alignment horizontal="left"/>
    </xf>
    <xf numFmtId="0" fontId="46" fillId="4" borderId="1" xfId="0" applyFont="1" applyFill="1" applyBorder="1"/>
    <xf numFmtId="0" fontId="46" fillId="4" borderId="9" xfId="0" applyFont="1" applyFill="1" applyBorder="1"/>
    <xf numFmtId="0" fontId="46" fillId="4" borderId="10" xfId="0" applyFont="1" applyFill="1" applyBorder="1"/>
    <xf numFmtId="0" fontId="46" fillId="4" borderId="10" xfId="0" applyFont="1" applyFill="1" applyBorder="1" applyAlignment="1">
      <alignment horizontal="center"/>
    </xf>
    <xf numFmtId="0" fontId="46" fillId="4" borderId="33" xfId="0" applyFont="1" applyFill="1" applyBorder="1" applyAlignment="1">
      <alignment horizontal="center"/>
    </xf>
    <xf numFmtId="0" fontId="46" fillId="4" borderId="0" xfId="0" applyFont="1" applyFill="1" applyAlignment="1">
      <alignment horizontal="left" vertical="top"/>
    </xf>
    <xf numFmtId="0" fontId="27" fillId="0" borderId="0" xfId="0" applyFont="1" applyAlignment="1">
      <alignment horizontal="center"/>
    </xf>
    <xf numFmtId="0" fontId="25" fillId="0" borderId="0" xfId="0" applyFont="1" applyAlignment="1">
      <alignment horizontal="center"/>
    </xf>
    <xf numFmtId="0" fontId="38" fillId="0" borderId="6" xfId="0" applyFont="1" applyBorder="1" applyAlignment="1">
      <alignment horizontal="justify" vertical="justify" wrapText="1"/>
    </xf>
    <xf numFmtId="0" fontId="38" fillId="0" borderId="10" xfId="0" applyFont="1" applyBorder="1" applyAlignment="1">
      <alignment horizontal="center"/>
    </xf>
    <xf numFmtId="0" fontId="38" fillId="0" borderId="33" xfId="0" applyFont="1" applyBorder="1" applyAlignment="1">
      <alignment horizontal="center"/>
    </xf>
    <xf numFmtId="0" fontId="27" fillId="0" borderId="0" xfId="0" applyFont="1" applyAlignment="1">
      <alignment horizontal="center"/>
    </xf>
    <xf numFmtId="0" fontId="25" fillId="0" borderId="0" xfId="0" applyFont="1" applyAlignment="1">
      <alignment horizontal="center"/>
    </xf>
    <xf numFmtId="0" fontId="38" fillId="0" borderId="6" xfId="0" applyFont="1" applyBorder="1" applyAlignment="1">
      <alignment horizontal="justify" vertical="justify" wrapText="1"/>
    </xf>
    <xf numFmtId="0" fontId="27" fillId="0" borderId="0" xfId="0" applyFont="1" applyAlignment="1">
      <alignment textRotation="255"/>
    </xf>
    <xf numFmtId="0" fontId="27" fillId="0" borderId="0" xfId="0" applyFont="1" applyAlignment="1"/>
    <xf numFmtId="0" fontId="27" fillId="0" borderId="21" xfId="0" applyFont="1" applyBorder="1" applyAlignment="1">
      <alignment horizontal="center"/>
    </xf>
    <xf numFmtId="0" fontId="27" fillId="0" borderId="1" xfId="0" applyFont="1" applyBorder="1" applyAlignment="1">
      <alignment horizontal="center"/>
    </xf>
    <xf numFmtId="0" fontId="27" fillId="0" borderId="26" xfId="0" applyFont="1" applyBorder="1" applyAlignment="1">
      <alignment horizontal="center"/>
    </xf>
    <xf numFmtId="0" fontId="27" fillId="0" borderId="34" xfId="0" applyFont="1" applyFill="1" applyBorder="1"/>
    <xf numFmtId="0" fontId="53" fillId="0" borderId="0" xfId="0" applyFont="1" applyFill="1" applyBorder="1" applyAlignment="1">
      <alignment horizontal="right"/>
    </xf>
    <xf numFmtId="0" fontId="51" fillId="0" borderId="0" xfId="0" applyFont="1" applyFill="1" applyBorder="1" applyAlignment="1"/>
    <xf numFmtId="0" fontId="26" fillId="0" borderId="0" xfId="0" applyFont="1" applyFill="1" applyBorder="1" applyAlignment="1">
      <alignment horizontal="left" vertical="justify"/>
    </xf>
    <xf numFmtId="0" fontId="25" fillId="0" borderId="0" xfId="0" applyFont="1" applyFill="1" applyBorder="1"/>
    <xf numFmtId="0" fontId="50" fillId="0" borderId="0" xfId="0" applyFont="1" applyFill="1" applyBorder="1"/>
    <xf numFmtId="0" fontId="46" fillId="0" borderId="0" xfId="0" applyFont="1" applyFill="1" applyBorder="1" applyAlignment="1">
      <alignment horizontal="center"/>
    </xf>
    <xf numFmtId="0" fontId="46" fillId="0" borderId="0" xfId="0" applyFont="1" applyFill="1"/>
    <xf numFmtId="0" fontId="63" fillId="0" borderId="0" xfId="0" applyNumberFormat="1" applyFont="1" applyFill="1" applyBorder="1" applyAlignment="1">
      <alignment horizontal="center" vertical="center"/>
    </xf>
    <xf numFmtId="0" fontId="63" fillId="0" borderId="0" xfId="0" applyFont="1" applyFill="1" applyBorder="1" applyAlignment="1">
      <alignment vertical="center"/>
    </xf>
    <xf numFmtId="0" fontId="0" fillId="0" borderId="0" xfId="0" applyNumberFormat="1" applyFill="1" applyBorder="1" applyAlignment="1" applyProtection="1">
      <alignment horizontal="center"/>
    </xf>
    <xf numFmtId="0" fontId="64" fillId="0" borderId="0" xfId="0" applyFont="1" applyFill="1" applyBorder="1" applyAlignment="1">
      <alignment vertical="center"/>
    </xf>
    <xf numFmtId="0" fontId="25" fillId="0" borderId="1" xfId="0" applyFont="1" applyBorder="1" applyAlignment="1">
      <alignment horizontal="center"/>
    </xf>
    <xf numFmtId="0" fontId="25" fillId="0" borderId="1" xfId="0" applyFont="1" applyBorder="1" applyAlignment="1">
      <alignment horizontal="left"/>
    </xf>
    <xf numFmtId="0" fontId="0" fillId="0" borderId="1" xfId="0" applyBorder="1"/>
    <xf numFmtId="0" fontId="0" fillId="0" borderId="17" xfId="0" applyBorder="1"/>
    <xf numFmtId="0" fontId="46" fillId="0" borderId="49" xfId="0" applyFont="1" applyBorder="1"/>
    <xf numFmtId="0" fontId="46" fillId="5" borderId="14" xfId="0" applyFont="1" applyFill="1" applyBorder="1"/>
    <xf numFmtId="0" fontId="27" fillId="0" borderId="0" xfId="0" applyFont="1" applyAlignment="1">
      <alignment horizontal="center"/>
    </xf>
    <xf numFmtId="0" fontId="25" fillId="0" borderId="0" xfId="0" applyFont="1" applyAlignment="1">
      <alignment horizontal="center"/>
    </xf>
    <xf numFmtId="0" fontId="38" fillId="0" borderId="6" xfId="0" applyFont="1" applyBorder="1" applyAlignment="1">
      <alignment horizontal="justify" vertical="justify" wrapText="1"/>
    </xf>
    <xf numFmtId="0" fontId="38" fillId="0" borderId="10" xfId="0" applyFont="1" applyBorder="1" applyAlignment="1">
      <alignment horizontal="center"/>
    </xf>
    <xf numFmtId="0" fontId="38" fillId="0" borderId="33" xfId="0" applyFont="1" applyBorder="1" applyAlignment="1">
      <alignment horizontal="center"/>
    </xf>
    <xf numFmtId="0" fontId="56" fillId="6" borderId="39" xfId="5" applyFont="1" applyFill="1" applyBorder="1" applyAlignment="1">
      <alignment horizontal="center"/>
    </xf>
    <xf numFmtId="0" fontId="56" fillId="6" borderId="40" xfId="5" applyFont="1" applyFill="1" applyBorder="1" applyAlignment="1">
      <alignment horizontal="center"/>
    </xf>
    <xf numFmtId="0" fontId="56" fillId="6" borderId="41" xfId="5" applyFont="1" applyFill="1" applyBorder="1" applyAlignment="1">
      <alignment horizontal="center"/>
    </xf>
    <xf numFmtId="0" fontId="56" fillId="0" borderId="0" xfId="5" applyFont="1" applyFill="1" applyAlignment="1">
      <alignment horizontal="center"/>
    </xf>
    <xf numFmtId="0" fontId="26" fillId="0" borderId="34" xfId="0" applyFont="1" applyBorder="1" applyAlignment="1">
      <alignment horizontal="justify" vertical="justify"/>
    </xf>
    <xf numFmtId="0" fontId="27" fillId="0" borderId="51" xfId="0" applyFont="1" applyBorder="1" applyAlignment="1">
      <alignment horizontal="justify" vertical="justify"/>
    </xf>
    <xf numFmtId="0" fontId="38" fillId="0" borderId="45" xfId="0" applyFont="1" applyBorder="1" applyAlignment="1">
      <alignment horizontal="center"/>
    </xf>
    <xf numFmtId="0" fontId="38" fillId="0" borderId="34" xfId="0" applyFont="1" applyBorder="1" applyAlignment="1">
      <alignment horizontal="center"/>
    </xf>
    <xf numFmtId="0" fontId="27" fillId="0" borderId="0" xfId="0" applyFont="1" applyAlignment="1">
      <alignment horizontal="center"/>
    </xf>
    <xf numFmtId="0" fontId="25" fillId="0" borderId="0" xfId="0" applyFont="1" applyAlignment="1">
      <alignment horizontal="center"/>
    </xf>
    <xf numFmtId="0" fontId="38" fillId="0" borderId="10" xfId="0" applyFont="1" applyBorder="1" applyAlignment="1">
      <alignment horizontal="center"/>
    </xf>
    <xf numFmtId="0" fontId="38" fillId="0" borderId="33" xfId="0" applyFont="1" applyBorder="1" applyAlignment="1">
      <alignment horizontal="center"/>
    </xf>
    <xf numFmtId="0" fontId="38" fillId="0" borderId="6" xfId="0" applyFont="1" applyBorder="1" applyAlignment="1">
      <alignment horizontal="justify" vertical="justify" wrapText="1"/>
    </xf>
    <xf numFmtId="0" fontId="38" fillId="0" borderId="45" xfId="0" applyFont="1" applyBorder="1" applyAlignment="1">
      <alignment horizontal="center"/>
    </xf>
    <xf numFmtId="0" fontId="38" fillId="0" borderId="34" xfId="0" applyFont="1" applyBorder="1" applyAlignment="1">
      <alignment horizontal="center"/>
    </xf>
    <xf numFmtId="0" fontId="66" fillId="0" borderId="0" xfId="0" applyFont="1"/>
    <xf numFmtId="0" fontId="1" fillId="0" borderId="0" xfId="7" applyFill="1"/>
    <xf numFmtId="0" fontId="68" fillId="0" borderId="0" xfId="7" applyFont="1" applyAlignment="1">
      <alignment vertical="center" wrapText="1"/>
    </xf>
    <xf numFmtId="0" fontId="1" fillId="0" borderId="0" xfId="7"/>
    <xf numFmtId="14" fontId="69" fillId="0" borderId="0" xfId="7" applyNumberFormat="1" applyFont="1" applyFill="1" applyBorder="1" applyAlignment="1">
      <alignment vertical="center"/>
    </xf>
    <xf numFmtId="0" fontId="71" fillId="0" borderId="0" xfId="7" applyFont="1" applyFill="1" applyBorder="1" applyAlignment="1">
      <alignment vertical="center"/>
    </xf>
    <xf numFmtId="0" fontId="41" fillId="0" borderId="0" xfId="7" applyFont="1" applyFill="1" applyBorder="1" applyAlignment="1">
      <alignment horizontal="left" vertical="center"/>
    </xf>
    <xf numFmtId="0" fontId="72" fillId="0" borderId="0" xfId="7" applyFont="1" applyFill="1" applyBorder="1" applyAlignment="1">
      <alignment horizontal="center" vertical="center"/>
    </xf>
    <xf numFmtId="0" fontId="74" fillId="7" borderId="14" xfId="7" applyFont="1" applyFill="1" applyBorder="1" applyAlignment="1">
      <alignment horizontal="center" vertical="center"/>
    </xf>
    <xf numFmtId="0" fontId="73" fillId="0" borderId="0" xfId="7" applyFont="1" applyFill="1" applyAlignment="1">
      <alignment horizontal="center" vertical="center"/>
    </xf>
    <xf numFmtId="0" fontId="73" fillId="0" borderId="0" xfId="7" applyFont="1" applyAlignment="1">
      <alignment horizontal="center" vertical="center"/>
    </xf>
    <xf numFmtId="0" fontId="76" fillId="7" borderId="14" xfId="7" applyFont="1" applyFill="1" applyBorder="1" applyAlignment="1">
      <alignment horizontal="center" vertical="center"/>
    </xf>
    <xf numFmtId="0" fontId="77" fillId="8" borderId="39" xfId="2" applyFont="1" applyFill="1" applyBorder="1" applyAlignment="1">
      <alignment horizontal="center" vertical="center" wrapText="1"/>
    </xf>
    <xf numFmtId="0" fontId="77" fillId="8" borderId="38" xfId="2" applyFont="1" applyFill="1" applyBorder="1" applyAlignment="1">
      <alignment horizontal="center" vertical="center" wrapText="1"/>
    </xf>
    <xf numFmtId="0" fontId="77" fillId="8" borderId="41" xfId="2" applyFont="1" applyFill="1" applyBorder="1" applyAlignment="1">
      <alignment horizontal="center" vertical="center" wrapText="1"/>
    </xf>
    <xf numFmtId="0" fontId="73" fillId="0" borderId="0" xfId="7" applyFont="1" applyFill="1" applyAlignment="1">
      <alignment horizontal="center" vertical="center" wrapText="1"/>
    </xf>
    <xf numFmtId="0" fontId="67" fillId="9" borderId="25" xfId="7" applyFont="1" applyFill="1" applyBorder="1" applyAlignment="1">
      <alignment horizontal="center" vertical="center"/>
    </xf>
    <xf numFmtId="0" fontId="27" fillId="9" borderId="1" xfId="7" applyFont="1" applyFill="1" applyBorder="1" applyAlignment="1">
      <alignment horizontal="left" vertical="center" wrapText="1"/>
    </xf>
    <xf numFmtId="0" fontId="67" fillId="9" borderId="1" xfId="7" applyFont="1" applyFill="1" applyBorder="1" applyAlignment="1">
      <alignment vertical="center" wrapText="1"/>
    </xf>
    <xf numFmtId="0" fontId="67" fillId="9" borderId="26" xfId="7" applyFont="1" applyFill="1" applyBorder="1" applyAlignment="1">
      <alignment vertical="center" wrapText="1"/>
    </xf>
    <xf numFmtId="0" fontId="15" fillId="0" borderId="0" xfId="7" applyFont="1"/>
    <xf numFmtId="0" fontId="69" fillId="0" borderId="25" xfId="7" applyFont="1" applyBorder="1" applyAlignment="1">
      <alignment horizontal="center" vertical="center"/>
    </xf>
    <xf numFmtId="0" fontId="40" fillId="0" borderId="1" xfId="7" applyFont="1" applyBorder="1" applyAlignment="1">
      <alignment horizontal="justify" vertical="center" wrapText="1"/>
    </xf>
    <xf numFmtId="0" fontId="40" fillId="0" borderId="1" xfId="7" applyFont="1" applyBorder="1" applyAlignment="1">
      <alignment wrapText="1"/>
    </xf>
    <xf numFmtId="0" fontId="40" fillId="0" borderId="1" xfId="5" applyFont="1" applyBorder="1" applyAlignment="1">
      <alignment horizontal="left" vertical="center" wrapText="1"/>
    </xf>
    <xf numFmtId="0" fontId="40" fillId="0" borderId="1" xfId="2" applyFont="1" applyBorder="1" applyAlignment="1">
      <alignment horizontal="justify" wrapText="1"/>
    </xf>
    <xf numFmtId="0" fontId="40" fillId="0" borderId="1" xfId="7" applyFont="1" applyBorder="1" applyAlignment="1">
      <alignment horizontal="justify" vertical="center"/>
    </xf>
    <xf numFmtId="0" fontId="40" fillId="0" borderId="1" xfId="7" applyFont="1" applyBorder="1" applyAlignment="1"/>
    <xf numFmtId="0" fontId="40" fillId="0" borderId="1" xfId="7" applyFont="1" applyFill="1" applyBorder="1" applyAlignment="1">
      <alignment horizontal="justify" wrapText="1"/>
    </xf>
    <xf numFmtId="0" fontId="4" fillId="0" borderId="1" xfId="7" applyFont="1" applyFill="1" applyBorder="1" applyAlignment="1">
      <alignment horizontal="justify" vertical="top" wrapText="1"/>
    </xf>
    <xf numFmtId="0" fontId="40" fillId="0" borderId="1" xfId="7" applyFont="1" applyBorder="1" applyAlignment="1">
      <alignment horizontal="left" wrapText="1"/>
    </xf>
    <xf numFmtId="0" fontId="4" fillId="0" borderId="1" xfId="7" applyFont="1" applyFill="1" applyBorder="1" applyAlignment="1">
      <alignment horizontal="justify" wrapText="1"/>
    </xf>
    <xf numFmtId="0" fontId="4" fillId="0" borderId="1" xfId="7" applyFont="1" applyFill="1" applyBorder="1" applyAlignment="1">
      <alignment horizontal="justify"/>
    </xf>
    <xf numFmtId="0" fontId="4" fillId="0" borderId="1" xfId="7" applyFont="1" applyFill="1" applyBorder="1" applyAlignment="1">
      <alignment horizontal="justify" vertical="center" wrapText="1"/>
    </xf>
    <xf numFmtId="0" fontId="69" fillId="0" borderId="16" xfId="7" applyFont="1" applyBorder="1" applyAlignment="1">
      <alignment horizontal="center" vertical="center"/>
    </xf>
    <xf numFmtId="0" fontId="4" fillId="0" borderId="17" xfId="7" applyFont="1" applyFill="1" applyBorder="1" applyAlignment="1">
      <alignment horizontal="justify"/>
    </xf>
    <xf numFmtId="0" fontId="31" fillId="0" borderId="0" xfId="7" applyFont="1" applyFill="1" applyBorder="1" applyAlignment="1">
      <alignment horizontal="justify"/>
    </xf>
    <xf numFmtId="0" fontId="70" fillId="0" borderId="0" xfId="7" applyFont="1" applyAlignment="1"/>
    <xf numFmtId="0" fontId="70" fillId="0" borderId="0" xfId="7" applyFont="1"/>
    <xf numFmtId="0" fontId="79" fillId="0" borderId="38" xfId="7" applyFont="1" applyBorder="1" applyAlignment="1">
      <alignment vertical="center"/>
    </xf>
    <xf numFmtId="0" fontId="79" fillId="0" borderId="41" xfId="7" applyFont="1" applyBorder="1" applyAlignment="1">
      <alignment vertical="center" wrapText="1"/>
    </xf>
    <xf numFmtId="0" fontId="79" fillId="0" borderId="41" xfId="7" applyFont="1" applyBorder="1" applyAlignment="1">
      <alignment horizontal="center" vertical="center" wrapText="1"/>
    </xf>
    <xf numFmtId="0" fontId="68" fillId="0" borderId="50" xfId="7" applyFont="1" applyBorder="1" applyAlignment="1">
      <alignment vertical="center"/>
    </xf>
    <xf numFmtId="0" fontId="68" fillId="0" borderId="7" xfId="7" applyFont="1" applyBorder="1" applyAlignment="1">
      <alignment vertical="center" wrapText="1"/>
    </xf>
    <xf numFmtId="0" fontId="68" fillId="0" borderId="7" xfId="7" applyFont="1" applyBorder="1" applyAlignment="1">
      <alignment horizontal="center" vertical="center" wrapText="1"/>
    </xf>
    <xf numFmtId="0" fontId="80" fillId="0" borderId="0" xfId="0" applyFont="1"/>
    <xf numFmtId="0" fontId="16" fillId="0" borderId="0" xfId="0" applyFont="1" applyAlignment="1">
      <alignment horizontal="center"/>
    </xf>
    <xf numFmtId="0" fontId="15" fillId="0" borderId="0" xfId="0" applyFont="1" applyAlignment="1">
      <alignment horizontal="center"/>
    </xf>
    <xf numFmtId="0" fontId="82" fillId="0" borderId="0" xfId="0" applyFont="1" applyAlignment="1">
      <alignment horizontal="center"/>
    </xf>
    <xf numFmtId="0" fontId="83" fillId="8" borderId="39" xfId="0" applyFont="1" applyFill="1" applyBorder="1"/>
    <xf numFmtId="0" fontId="77" fillId="8" borderId="38" xfId="2" applyFont="1" applyFill="1" applyBorder="1" applyAlignment="1">
      <alignment horizontal="center"/>
    </xf>
    <xf numFmtId="0" fontId="77" fillId="8" borderId="39" xfId="2" applyFont="1" applyFill="1" applyBorder="1" applyAlignment="1"/>
    <xf numFmtId="0" fontId="77" fillId="8" borderId="36" xfId="2" applyFont="1" applyFill="1" applyBorder="1" applyAlignment="1">
      <alignment horizontal="center"/>
    </xf>
    <xf numFmtId="0" fontId="77" fillId="8" borderId="37" xfId="2" applyFont="1" applyFill="1" applyBorder="1" applyAlignment="1">
      <alignment horizontal="center"/>
    </xf>
    <xf numFmtId="0" fontId="83" fillId="8" borderId="3" xfId="0" applyFont="1" applyFill="1" applyBorder="1"/>
    <xf numFmtId="0" fontId="77" fillId="8" borderId="49" xfId="2" applyFont="1" applyFill="1" applyBorder="1" applyAlignment="1">
      <alignment horizontal="center"/>
    </xf>
    <xf numFmtId="0" fontId="77" fillId="8" borderId="3" xfId="2" applyFont="1" applyFill="1" applyBorder="1" applyAlignment="1"/>
    <xf numFmtId="0" fontId="77" fillId="8" borderId="62" xfId="2" applyFont="1" applyFill="1" applyBorder="1" applyAlignment="1">
      <alignment horizontal="center"/>
    </xf>
    <xf numFmtId="0" fontId="77" fillId="8" borderId="63" xfId="2" applyFont="1" applyFill="1" applyBorder="1" applyAlignment="1">
      <alignment horizontal="center"/>
    </xf>
    <xf numFmtId="0" fontId="77" fillId="8" borderId="2" xfId="2" applyFont="1" applyFill="1" applyBorder="1" applyAlignment="1">
      <alignment horizontal="center"/>
    </xf>
    <xf numFmtId="0" fontId="77" fillId="8" borderId="5" xfId="2" applyFont="1" applyFill="1" applyBorder="1" applyAlignment="1">
      <alignment horizontal="center"/>
    </xf>
    <xf numFmtId="0" fontId="77" fillId="3" borderId="27" xfId="2" applyFont="1" applyFill="1" applyBorder="1" applyAlignment="1">
      <alignment horizontal="left" wrapText="1"/>
    </xf>
    <xf numFmtId="0" fontId="0" fillId="0" borderId="0" xfId="0" applyAlignment="1">
      <alignment wrapText="1"/>
    </xf>
    <xf numFmtId="0" fontId="45" fillId="0" borderId="0" xfId="0" applyFont="1" applyAlignment="1"/>
    <xf numFmtId="14" fontId="38" fillId="0" borderId="0" xfId="0" applyNumberFormat="1" applyFont="1" applyAlignment="1"/>
    <xf numFmtId="0" fontId="0" fillId="0" borderId="3" xfId="0" applyBorder="1"/>
    <xf numFmtId="0" fontId="0" fillId="0" borderId="46" xfId="0" applyBorder="1"/>
    <xf numFmtId="0" fontId="45" fillId="0" borderId="4" xfId="0" applyFont="1" applyBorder="1" applyAlignment="1"/>
    <xf numFmtId="0" fontId="0" fillId="0" borderId="2" xfId="0" applyBorder="1"/>
    <xf numFmtId="0" fontId="0" fillId="0" borderId="0" xfId="0" applyBorder="1"/>
    <xf numFmtId="0" fontId="34" fillId="0" borderId="0" xfId="0" applyFont="1" applyBorder="1" applyAlignment="1">
      <alignment horizontal="center"/>
    </xf>
    <xf numFmtId="0" fontId="34" fillId="0" borderId="5" xfId="0" applyFont="1" applyBorder="1" applyAlignment="1">
      <alignment horizontal="center"/>
    </xf>
    <xf numFmtId="0" fontId="12" fillId="0" borderId="2" xfId="2" applyFont="1" applyFill="1" applyBorder="1" applyAlignment="1"/>
    <xf numFmtId="0" fontId="26" fillId="0" borderId="5" xfId="0" applyFont="1" applyBorder="1"/>
    <xf numFmtId="0" fontId="27" fillId="0" borderId="0" xfId="0" applyFont="1" applyBorder="1" applyAlignment="1">
      <alignment horizontal="center"/>
    </xf>
    <xf numFmtId="0" fontId="27" fillId="0" borderId="5" xfId="0" applyFont="1" applyBorder="1" applyAlignment="1">
      <alignment horizontal="center"/>
    </xf>
    <xf numFmtId="0" fontId="27" fillId="0" borderId="0" xfId="0" applyFont="1" applyBorder="1"/>
    <xf numFmtId="0" fontId="25" fillId="0" borderId="0" xfId="0" applyFont="1" applyBorder="1" applyAlignment="1">
      <alignment horizontal="center"/>
    </xf>
    <xf numFmtId="0" fontId="25" fillId="0" borderId="5" xfId="0" applyFont="1" applyBorder="1" applyAlignment="1">
      <alignment horizontal="center"/>
    </xf>
    <xf numFmtId="14" fontId="38" fillId="0" borderId="0" xfId="0" applyNumberFormat="1" applyFont="1" applyBorder="1" applyAlignment="1">
      <alignment horizontal="center"/>
    </xf>
    <xf numFmtId="14" fontId="38" fillId="0" borderId="5" xfId="0" applyNumberFormat="1" applyFont="1" applyBorder="1" applyAlignment="1"/>
    <xf numFmtId="0" fontId="12" fillId="0" borderId="6" xfId="2" applyFont="1" applyFill="1" applyBorder="1" applyAlignment="1"/>
    <xf numFmtId="0" fontId="26" fillId="0" borderId="47" xfId="0" applyFont="1" applyBorder="1"/>
    <xf numFmtId="0" fontId="27" fillId="0" borderId="47" xfId="0" applyFont="1" applyBorder="1"/>
    <xf numFmtId="14" fontId="38" fillId="0" borderId="47" xfId="0" applyNumberFormat="1" applyFont="1" applyBorder="1" applyAlignment="1">
      <alignment horizontal="center"/>
    </xf>
    <xf numFmtId="14" fontId="38" fillId="0" borderId="7" xfId="0" applyNumberFormat="1" applyFont="1" applyBorder="1" applyAlignment="1"/>
    <xf numFmtId="0" fontId="38" fillId="0" borderId="0" xfId="0" applyFont="1" applyAlignment="1">
      <alignment horizontal="center" vertical="center" wrapText="1"/>
    </xf>
    <xf numFmtId="0" fontId="38" fillId="0" borderId="2" xfId="0" applyFont="1" applyBorder="1" applyAlignment="1">
      <alignment vertical="center" wrapText="1"/>
    </xf>
    <xf numFmtId="0" fontId="38" fillId="0" borderId="0" xfId="0" applyFont="1" applyBorder="1" applyAlignment="1">
      <alignment horizontal="center" vertical="center" wrapText="1"/>
    </xf>
    <xf numFmtId="0" fontId="38" fillId="0" borderId="5" xfId="0" applyFont="1" applyBorder="1" applyAlignment="1">
      <alignment horizontal="center" vertical="center" wrapText="1"/>
    </xf>
    <xf numFmtId="0" fontId="38" fillId="0" borderId="2" xfId="0" applyFont="1" applyBorder="1" applyAlignment="1">
      <alignment horizontal="center" vertical="center" wrapText="1"/>
    </xf>
    <xf numFmtId="0" fontId="38" fillId="0" borderId="2" xfId="0" applyFont="1" applyBorder="1" applyAlignment="1"/>
    <xf numFmtId="49" fontId="38" fillId="0" borderId="0" xfId="6" applyNumberFormat="1" applyFont="1" applyBorder="1" applyAlignment="1">
      <alignment horizontal="center"/>
    </xf>
    <xf numFmtId="0" fontId="38" fillId="0" borderId="5" xfId="0" applyFont="1" applyBorder="1" applyAlignment="1">
      <alignment horizontal="center" vertical="center"/>
    </xf>
    <xf numFmtId="0" fontId="38" fillId="0" borderId="2" xfId="0" applyFont="1" applyBorder="1" applyAlignment="1">
      <alignment horizontal="center"/>
    </xf>
    <xf numFmtId="0" fontId="38" fillId="0" borderId="2" xfId="0" applyFont="1" applyFill="1" applyBorder="1" applyAlignment="1"/>
    <xf numFmtId="49" fontId="38" fillId="0" borderId="0" xfId="6" applyNumberFormat="1" applyFont="1" applyFill="1" applyBorder="1" applyAlignment="1">
      <alignment horizontal="center"/>
    </xf>
    <xf numFmtId="0" fontId="38" fillId="0" borderId="6" xfId="0" applyFont="1" applyBorder="1" applyAlignment="1"/>
    <xf numFmtId="0" fontId="38" fillId="0" borderId="47" xfId="0" applyFont="1" applyFill="1" applyBorder="1" applyAlignment="1">
      <alignment horizontal="center"/>
    </xf>
    <xf numFmtId="49" fontId="38" fillId="0" borderId="47" xfId="6" applyNumberFormat="1" applyFont="1" applyBorder="1" applyAlignment="1">
      <alignment horizontal="center"/>
    </xf>
    <xf numFmtId="0" fontId="38" fillId="0" borderId="7" xfId="0" applyFont="1" applyBorder="1" applyAlignment="1">
      <alignment horizontal="center" vertical="center"/>
    </xf>
    <xf numFmtId="0" fontId="38" fillId="0" borderId="6" xfId="0" applyFont="1" applyFill="1" applyBorder="1" applyAlignment="1">
      <alignment horizontal="center"/>
    </xf>
    <xf numFmtId="49" fontId="38" fillId="0" borderId="0" xfId="6" applyNumberFormat="1" applyFont="1" applyAlignment="1">
      <alignment horizontal="center"/>
    </xf>
    <xf numFmtId="0" fontId="38" fillId="0" borderId="0" xfId="0" applyFont="1" applyAlignment="1">
      <alignment horizontal="center" vertical="center"/>
    </xf>
    <xf numFmtId="0" fontId="38" fillId="0" borderId="31" xfId="0" applyFont="1" applyBorder="1"/>
    <xf numFmtId="0" fontId="38" fillId="0" borderId="25" xfId="0" applyFont="1" applyBorder="1"/>
    <xf numFmtId="0" fontId="38" fillId="0" borderId="68" xfId="0" applyFont="1" applyFill="1" applyBorder="1"/>
    <xf numFmtId="0" fontId="38" fillId="0" borderId="8" xfId="0" applyFont="1" applyFill="1" applyBorder="1"/>
    <xf numFmtId="0" fontId="38" fillId="0" borderId="8" xfId="0" applyFont="1" applyFill="1" applyBorder="1" applyAlignment="1">
      <alignment horizontal="left"/>
    </xf>
    <xf numFmtId="0" fontId="87" fillId="0" borderId="0" xfId="0" applyFont="1" applyBorder="1" applyAlignment="1">
      <alignment vertical="center" wrapText="1"/>
    </xf>
    <xf numFmtId="49" fontId="90" fillId="0" borderId="0" xfId="0" applyNumberFormat="1" applyFont="1" applyBorder="1" applyAlignment="1">
      <alignment vertical="top"/>
    </xf>
    <xf numFmtId="49" fontId="90" fillId="0" borderId="0" xfId="0" applyNumberFormat="1" applyFont="1" applyBorder="1" applyAlignment="1">
      <alignment vertical="top" wrapText="1"/>
    </xf>
    <xf numFmtId="0" fontId="90" fillId="0" borderId="0" xfId="0" applyFont="1" applyBorder="1" applyAlignment="1">
      <alignment vertical="top" wrapText="1"/>
    </xf>
    <xf numFmtId="0" fontId="1" fillId="0" borderId="0" xfId="8"/>
    <xf numFmtId="167" fontId="1" fillId="0" borderId="0" xfId="8" applyNumberFormat="1" applyFont="1" applyFill="1"/>
    <xf numFmtId="0" fontId="73" fillId="0" borderId="0" xfId="8" applyFont="1" applyFill="1" applyAlignment="1">
      <alignment horizontal="center"/>
    </xf>
    <xf numFmtId="167" fontId="73" fillId="0" borderId="0" xfId="8" applyNumberFormat="1" applyFont="1" applyFill="1"/>
    <xf numFmtId="0" fontId="73" fillId="0" borderId="0" xfId="8" applyFont="1" applyFill="1" applyAlignment="1">
      <alignment horizontal="left"/>
    </xf>
    <xf numFmtId="170" fontId="73" fillId="0" borderId="0" xfId="8" applyNumberFormat="1" applyFont="1" applyFill="1" applyAlignment="1">
      <alignment horizontal="center"/>
    </xf>
    <xf numFmtId="49" fontId="91" fillId="0" borderId="0" xfId="0" applyNumberFormat="1" applyFont="1"/>
    <xf numFmtId="0" fontId="91" fillId="0" borderId="0" xfId="0" applyFont="1"/>
    <xf numFmtId="0" fontId="91" fillId="0" borderId="1" xfId="0" applyFont="1" applyBorder="1"/>
    <xf numFmtId="43" fontId="91" fillId="0" borderId="0" xfId="11" applyFont="1"/>
    <xf numFmtId="0" fontId="56" fillId="0" borderId="0" xfId="0" applyFont="1"/>
    <xf numFmtId="0" fontId="95" fillId="0" borderId="0" xfId="0" applyFont="1"/>
    <xf numFmtId="0" fontId="15" fillId="0" borderId="0" xfId="8" applyFont="1" applyAlignment="1">
      <alignment wrapText="1"/>
    </xf>
    <xf numFmtId="167" fontId="15" fillId="0" borderId="0" xfId="8" applyNumberFormat="1" applyFont="1" applyFill="1" applyAlignment="1">
      <alignment wrapText="1"/>
    </xf>
    <xf numFmtId="0" fontId="33" fillId="0" borderId="0" xfId="0" applyFont="1" applyAlignment="1">
      <alignment wrapText="1"/>
    </xf>
    <xf numFmtId="0" fontId="96" fillId="0" borderId="0" xfId="8" applyFont="1" applyAlignment="1">
      <alignment wrapText="1"/>
    </xf>
    <xf numFmtId="0" fontId="98" fillId="0" borderId="0" xfId="8" applyFont="1"/>
    <xf numFmtId="0" fontId="97" fillId="0" borderId="0" xfId="8" applyFont="1"/>
    <xf numFmtId="169" fontId="98" fillId="0" borderId="0" xfId="9" applyFont="1"/>
    <xf numFmtId="0" fontId="100" fillId="0" borderId="0" xfId="0" applyFont="1" applyAlignment="1">
      <alignment wrapText="1"/>
    </xf>
    <xf numFmtId="0" fontId="99" fillId="0" borderId="0" xfId="0" applyFont="1"/>
    <xf numFmtId="0" fontId="99" fillId="0" borderId="70" xfId="0" applyFont="1" applyBorder="1"/>
    <xf numFmtId="0" fontId="102" fillId="0" borderId="73" xfId="0" applyFont="1" applyBorder="1" applyAlignment="1">
      <alignment horizontal="right"/>
    </xf>
    <xf numFmtId="0" fontId="103" fillId="0" borderId="74" xfId="0" applyFont="1" applyBorder="1"/>
    <xf numFmtId="0" fontId="100" fillId="0" borderId="74" xfId="0" applyFont="1" applyBorder="1"/>
    <xf numFmtId="0" fontId="100" fillId="0" borderId="75" xfId="0" applyFont="1" applyBorder="1"/>
    <xf numFmtId="0" fontId="102" fillId="0" borderId="76" xfId="0" applyFont="1" applyBorder="1" applyAlignment="1">
      <alignment horizontal="right"/>
    </xf>
    <xf numFmtId="0" fontId="102" fillId="0" borderId="77" xfId="0" applyFont="1" applyBorder="1" applyAlignment="1">
      <alignment horizontal="right"/>
    </xf>
    <xf numFmtId="0" fontId="103" fillId="0" borderId="78" xfId="0" applyFont="1" applyBorder="1"/>
    <xf numFmtId="0" fontId="100" fillId="0" borderId="78" xfId="0" applyFont="1" applyBorder="1"/>
    <xf numFmtId="0" fontId="100" fillId="0" borderId="79" xfId="0" applyFont="1" applyBorder="1"/>
    <xf numFmtId="0" fontId="102" fillId="0" borderId="80" xfId="0" applyFont="1" applyBorder="1" applyAlignment="1">
      <alignment horizontal="right"/>
    </xf>
    <xf numFmtId="0" fontId="37" fillId="0" borderId="0" xfId="0" applyFont="1" applyAlignment="1">
      <alignment wrapText="1"/>
    </xf>
    <xf numFmtId="49" fontId="103" fillId="0" borderId="0" xfId="0" applyNumberFormat="1" applyFont="1"/>
    <xf numFmtId="0" fontId="103" fillId="0" borderId="0" xfId="0" applyFont="1"/>
    <xf numFmtId="0" fontId="103" fillId="0" borderId="1" xfId="0" applyFont="1" applyBorder="1"/>
    <xf numFmtId="0" fontId="103" fillId="0" borderId="1" xfId="0" applyFont="1" applyBorder="1" applyAlignment="1">
      <alignment horizontal="right"/>
    </xf>
    <xf numFmtId="9" fontId="103" fillId="0" borderId="1" xfId="0" applyNumberFormat="1" applyFont="1" applyBorder="1" applyAlignment="1">
      <alignment horizontal="right"/>
    </xf>
    <xf numFmtId="0" fontId="103" fillId="0" borderId="1" xfId="0" applyFont="1" applyBorder="1" applyAlignment="1">
      <alignment horizontal="right" wrapText="1"/>
    </xf>
    <xf numFmtId="43" fontId="103" fillId="0" borderId="0" xfId="11" applyFont="1"/>
    <xf numFmtId="0" fontId="105" fillId="0" borderId="1" xfId="0" applyFont="1" applyBorder="1" applyAlignment="1">
      <alignment horizontal="center" vertical="center" wrapText="1"/>
    </xf>
    <xf numFmtId="166" fontId="103" fillId="0" borderId="1" xfId="3" applyFont="1" applyBorder="1"/>
    <xf numFmtId="166" fontId="99" fillId="0" borderId="1" xfId="3" applyFont="1" applyBorder="1"/>
    <xf numFmtId="0" fontId="106" fillId="0" borderId="0" xfId="0" applyFont="1" applyAlignment="1">
      <alignment wrapText="1"/>
    </xf>
    <xf numFmtId="0" fontId="107" fillId="0" borderId="0" xfId="0" applyFont="1"/>
    <xf numFmtId="49" fontId="104" fillId="0" borderId="0" xfId="0" applyNumberFormat="1" applyFont="1" applyAlignment="1"/>
    <xf numFmtId="43" fontId="104" fillId="0" borderId="0" xfId="11" applyFont="1"/>
    <xf numFmtId="0" fontId="104" fillId="0" borderId="0" xfId="0" applyFont="1"/>
    <xf numFmtId="0" fontId="109" fillId="0" borderId="0" xfId="0" applyFont="1"/>
    <xf numFmtId="0" fontId="106" fillId="0" borderId="0" xfId="0" applyFont="1"/>
    <xf numFmtId="0" fontId="100" fillId="0" borderId="0" xfId="0" applyFont="1"/>
    <xf numFmtId="0" fontId="110" fillId="0" borderId="0" xfId="0" applyFont="1"/>
    <xf numFmtId="0" fontId="106" fillId="0" borderId="0" xfId="0" applyFont="1" applyAlignment="1">
      <alignment vertical="center"/>
    </xf>
    <xf numFmtId="0" fontId="106" fillId="0" borderId="0" xfId="0" applyFont="1" applyAlignment="1">
      <alignment horizontal="center" vertical="center"/>
    </xf>
    <xf numFmtId="0" fontId="106" fillId="0" borderId="38" xfId="0" applyFont="1" applyBorder="1" applyAlignment="1">
      <alignment horizontal="center" vertical="center" wrapText="1"/>
    </xf>
    <xf numFmtId="0" fontId="100" fillId="0" borderId="0" xfId="0" applyFont="1" applyAlignment="1">
      <alignment vertical="center"/>
    </xf>
    <xf numFmtId="0" fontId="106" fillId="0" borderId="38" xfId="0" applyFont="1" applyBorder="1" applyAlignment="1">
      <alignment vertical="center" wrapText="1"/>
    </xf>
    <xf numFmtId="0" fontId="107" fillId="0" borderId="0" xfId="0" applyFont="1" applyAlignment="1">
      <alignment horizontal="right"/>
    </xf>
    <xf numFmtId="0" fontId="108" fillId="0" borderId="1" xfId="0" applyFont="1" applyBorder="1"/>
    <xf numFmtId="171" fontId="103" fillId="0" borderId="0" xfId="0" applyNumberFormat="1" applyFont="1"/>
    <xf numFmtId="0" fontId="100" fillId="0" borderId="29" xfId="0" applyFont="1" applyBorder="1"/>
    <xf numFmtId="0" fontId="100" fillId="0" borderId="30" xfId="0" applyFont="1" applyBorder="1" applyAlignment="1">
      <alignment horizontal="center"/>
    </xf>
    <xf numFmtId="10" fontId="109" fillId="0" borderId="0" xfId="0" applyNumberFormat="1" applyFont="1"/>
    <xf numFmtId="171" fontId="109" fillId="0" borderId="30" xfId="0" applyNumberFormat="1" applyFont="1" applyBorder="1"/>
    <xf numFmtId="0" fontId="107" fillId="0" borderId="0" xfId="0" applyFont="1" applyAlignment="1">
      <alignment horizontal="right" wrapText="1"/>
    </xf>
    <xf numFmtId="0" fontId="108" fillId="0" borderId="1" xfId="0" applyFont="1" applyBorder="1" applyAlignment="1">
      <alignment wrapText="1"/>
    </xf>
    <xf numFmtId="171" fontId="103" fillId="0" borderId="0" xfId="0" applyNumberFormat="1" applyFont="1" applyAlignment="1">
      <alignment wrapText="1"/>
    </xf>
    <xf numFmtId="0" fontId="100" fillId="0" borderId="30" xfId="0" applyFont="1" applyBorder="1" applyAlignment="1">
      <alignment wrapText="1"/>
    </xf>
    <xf numFmtId="0" fontId="97" fillId="0" borderId="0" xfId="8" applyFont="1" applyAlignment="1">
      <alignment wrapText="1"/>
    </xf>
    <xf numFmtId="0" fontId="100" fillId="0" borderId="28" xfId="0" applyFont="1" applyBorder="1"/>
    <xf numFmtId="0" fontId="109" fillId="0" borderId="0" xfId="0" applyFont="1" applyAlignment="1">
      <alignment horizontal="right"/>
    </xf>
    <xf numFmtId="0" fontId="106" fillId="0" borderId="45" xfId="0" applyFont="1" applyBorder="1"/>
    <xf numFmtId="0" fontId="100" fillId="0" borderId="21" xfId="0" applyFont="1" applyBorder="1"/>
    <xf numFmtId="10" fontId="100" fillId="0" borderId="1" xfId="0" applyNumberFormat="1" applyFont="1" applyBorder="1"/>
    <xf numFmtId="171" fontId="100" fillId="0" borderId="1" xfId="0" applyNumberFormat="1" applyFont="1" applyBorder="1"/>
    <xf numFmtId="0" fontId="100" fillId="0" borderId="1" xfId="0" applyFont="1" applyBorder="1"/>
    <xf numFmtId="171" fontId="100" fillId="11" borderId="1" xfId="0" applyNumberFormat="1" applyFont="1" applyFill="1" applyBorder="1"/>
    <xf numFmtId="0" fontId="107" fillId="0" borderId="0" xfId="0" applyFont="1" applyAlignment="1">
      <alignment vertical="center"/>
    </xf>
    <xf numFmtId="0" fontId="106" fillId="0" borderId="0" xfId="0" applyFont="1" applyAlignment="1">
      <alignment horizontal="justify" vertical="justify" wrapText="1"/>
    </xf>
    <xf numFmtId="0" fontId="106" fillId="0" borderId="0" xfId="0" applyFont="1" applyAlignment="1">
      <alignment horizontal="left" vertical="justify"/>
    </xf>
    <xf numFmtId="0" fontId="106" fillId="0" borderId="8" xfId="0" applyFont="1" applyBorder="1" applyAlignment="1">
      <alignment horizontal="center"/>
    </xf>
    <xf numFmtId="0" fontId="100" fillId="0" borderId="45" xfId="0" applyFont="1" applyBorder="1"/>
    <xf numFmtId="0" fontId="100" fillId="0" borderId="56" xfId="0" applyFont="1" applyBorder="1"/>
    <xf numFmtId="0" fontId="106" fillId="0" borderId="21" xfId="0" applyFont="1" applyBorder="1" applyAlignment="1">
      <alignment horizontal="left"/>
    </xf>
    <xf numFmtId="9" fontId="100" fillId="0" borderId="0" xfId="0" applyNumberFormat="1" applyFont="1" applyAlignment="1">
      <alignment horizontal="center"/>
    </xf>
    <xf numFmtId="0" fontId="106" fillId="0" borderId="0" xfId="0" applyFont="1" applyAlignment="1">
      <alignment horizontal="right"/>
    </xf>
    <xf numFmtId="166" fontId="100" fillId="11" borderId="9" xfId="3" applyFont="1" applyFill="1" applyBorder="1"/>
    <xf numFmtId="0" fontId="100" fillId="0" borderId="0" xfId="0" applyFont="1" applyAlignment="1">
      <alignment horizontal="justify" vertical="justify"/>
    </xf>
    <xf numFmtId="0" fontId="100" fillId="0" borderId="0" xfId="0" applyFont="1" applyAlignment="1">
      <alignment horizontal="left" vertical="top" wrapText="1"/>
    </xf>
    <xf numFmtId="9" fontId="100" fillId="0" borderId="45" xfId="0" applyNumberFormat="1" applyFont="1" applyBorder="1"/>
    <xf numFmtId="164" fontId="106" fillId="0" borderId="0" xfId="0" applyNumberFormat="1" applyFont="1"/>
    <xf numFmtId="164" fontId="106" fillId="11" borderId="0" xfId="0" applyNumberFormat="1" applyFont="1" applyFill="1"/>
    <xf numFmtId="0" fontId="45" fillId="0" borderId="46" xfId="0" applyFont="1" applyBorder="1" applyAlignment="1"/>
    <xf numFmtId="0" fontId="45" fillId="0" borderId="0" xfId="0" applyFont="1" applyBorder="1" applyAlignment="1"/>
    <xf numFmtId="0" fontId="34" fillId="0" borderId="0" xfId="0" applyFont="1" applyBorder="1" applyAlignment="1">
      <alignment horizontal="left"/>
    </xf>
    <xf numFmtId="0" fontId="12" fillId="0" borderId="0" xfId="2" applyFont="1" applyFill="1" applyBorder="1" applyAlignment="1"/>
    <xf numFmtId="0" fontId="25" fillId="0" borderId="0" xfId="0" applyFont="1" applyBorder="1" applyAlignment="1"/>
    <xf numFmtId="14" fontId="38" fillId="0" borderId="0" xfId="0" applyNumberFormat="1" applyFont="1" applyBorder="1" applyAlignment="1"/>
    <xf numFmtId="0" fontId="38" fillId="0" borderId="0" xfId="0" applyFont="1" applyBorder="1" applyAlignment="1"/>
    <xf numFmtId="0" fontId="12" fillId="0" borderId="47" xfId="2" applyFont="1" applyFill="1" applyBorder="1" applyAlignment="1"/>
    <xf numFmtId="14" fontId="38" fillId="0" borderId="47" xfId="0" applyNumberFormat="1" applyFont="1" applyBorder="1" applyAlignment="1"/>
    <xf numFmtId="0" fontId="38" fillId="0" borderId="47" xfId="0" applyFont="1" applyBorder="1" applyAlignment="1"/>
    <xf numFmtId="0" fontId="26" fillId="0" borderId="0" xfId="0" applyFont="1" applyBorder="1" applyAlignment="1">
      <alignment horizontal="center"/>
    </xf>
    <xf numFmtId="0" fontId="112" fillId="0" borderId="0" xfId="0" applyFont="1" applyBorder="1" applyAlignment="1">
      <alignment horizontal="left"/>
    </xf>
    <xf numFmtId="0" fontId="26" fillId="0" borderId="20" xfId="0" applyFont="1" applyBorder="1" applyAlignment="1">
      <alignment horizontal="center"/>
    </xf>
    <xf numFmtId="0" fontId="26" fillId="0" borderId="17" xfId="0" applyFont="1" applyBorder="1" applyAlignment="1">
      <alignment horizontal="center"/>
    </xf>
    <xf numFmtId="0" fontId="26" fillId="0" borderId="16" xfId="0" applyFont="1" applyBorder="1" applyAlignment="1">
      <alignment horizontal="center"/>
    </xf>
    <xf numFmtId="0" fontId="26" fillId="0" borderId="18" xfId="0" applyFont="1" applyBorder="1" applyAlignment="1">
      <alignment horizontal="center"/>
    </xf>
    <xf numFmtId="167" fontId="113" fillId="0" borderId="0" xfId="2" applyNumberFormat="1" applyFont="1" applyFill="1" applyAlignment="1">
      <alignment wrapText="1"/>
    </xf>
    <xf numFmtId="167" fontId="113" fillId="0" borderId="0" xfId="2" applyNumberFormat="1" applyFont="1" applyFill="1" applyAlignment="1"/>
    <xf numFmtId="0" fontId="97" fillId="0" borderId="0" xfId="2" applyFont="1" applyFill="1" applyAlignment="1">
      <alignment wrapText="1"/>
    </xf>
    <xf numFmtId="0" fontId="99" fillId="0" borderId="0" xfId="0" applyFont="1" applyFill="1"/>
    <xf numFmtId="0" fontId="97" fillId="0" borderId="0" xfId="2" applyFont="1" applyFill="1" applyAlignment="1"/>
    <xf numFmtId="0" fontId="97" fillId="0" borderId="0" xfId="2" applyFont="1" applyFill="1" applyAlignment="1">
      <alignment horizontal="center"/>
    </xf>
    <xf numFmtId="0" fontId="98" fillId="0" borderId="0" xfId="2" applyFont="1" applyFill="1" applyAlignment="1">
      <alignment wrapText="1"/>
    </xf>
    <xf numFmtId="0" fontId="98" fillId="0" borderId="0" xfId="2" applyFont="1" applyFill="1" applyAlignment="1"/>
    <xf numFmtId="0" fontId="107" fillId="0" borderId="0" xfId="0" applyFont="1" applyFill="1"/>
    <xf numFmtId="0" fontId="99" fillId="0" borderId="0" xfId="0" applyFont="1" applyFill="1" applyAlignment="1">
      <alignment wrapText="1"/>
    </xf>
    <xf numFmtId="0" fontId="99" fillId="0" borderId="0" xfId="0" applyFont="1" applyAlignment="1">
      <alignment textRotation="255"/>
    </xf>
    <xf numFmtId="0" fontId="99" fillId="0" borderId="0" xfId="0" applyFont="1" applyBorder="1" applyAlignment="1">
      <alignment horizontal="left" vertical="top"/>
    </xf>
    <xf numFmtId="0" fontId="99" fillId="0" borderId="0" xfId="0" applyFont="1" applyBorder="1" applyAlignment="1">
      <alignment horizontal="justify" vertical="justify" wrapText="1"/>
    </xf>
    <xf numFmtId="0" fontId="99" fillId="0" borderId="0" xfId="0" applyFont="1" applyBorder="1"/>
    <xf numFmtId="0" fontId="99" fillId="0" borderId="0" xfId="0" applyFont="1" applyFill="1" applyBorder="1"/>
    <xf numFmtId="0" fontId="99" fillId="0" borderId="0" xfId="0" applyNumberFormat="1" applyFont="1" applyFill="1" applyBorder="1" applyAlignment="1">
      <alignment horizontal="left"/>
    </xf>
    <xf numFmtId="0" fontId="99" fillId="0" borderId="0" xfId="0" applyFont="1" applyAlignment="1">
      <alignment horizontal="left" vertical="top"/>
    </xf>
    <xf numFmtId="0" fontId="114" fillId="0" borderId="0" xfId="0" applyFont="1" applyAlignment="1">
      <alignment textRotation="255"/>
    </xf>
    <xf numFmtId="0" fontId="114" fillId="0" borderId="0" xfId="0" applyFont="1" applyAlignment="1">
      <alignment horizontal="left" vertical="top"/>
    </xf>
    <xf numFmtId="0" fontId="114" fillId="0" borderId="38" xfId="0" applyFont="1" applyBorder="1"/>
    <xf numFmtId="0" fontId="114" fillId="0" borderId="0" xfId="0" applyFont="1" applyBorder="1" applyAlignment="1">
      <alignment horizontal="center"/>
    </xf>
    <xf numFmtId="0" fontId="114" fillId="0" borderId="0" xfId="0" applyFont="1"/>
    <xf numFmtId="0" fontId="114" fillId="5" borderId="12" xfId="0" applyFont="1" applyFill="1" applyBorder="1"/>
    <xf numFmtId="0" fontId="114" fillId="5" borderId="44" xfId="0" applyFont="1" applyFill="1" applyBorder="1"/>
    <xf numFmtId="0" fontId="114" fillId="5" borderId="0" xfId="0" applyFont="1" applyFill="1" applyBorder="1"/>
    <xf numFmtId="0" fontId="114" fillId="5" borderId="5" xfId="0" applyFont="1" applyFill="1" applyBorder="1"/>
    <xf numFmtId="0" fontId="114" fillId="0" borderId="0" xfId="0" applyFont="1" applyFill="1" applyBorder="1"/>
    <xf numFmtId="0" fontId="99" fillId="0" borderId="9" xfId="0" applyFont="1" applyBorder="1"/>
    <xf numFmtId="0" fontId="99" fillId="0" borderId="10" xfId="0" applyFont="1" applyBorder="1"/>
    <xf numFmtId="0" fontId="99" fillId="0" borderId="0" xfId="0" applyFont="1" applyBorder="1" applyAlignment="1">
      <alignment horizontal="left"/>
    </xf>
    <xf numFmtId="0" fontId="99" fillId="0" borderId="1" xfId="0" applyFont="1" applyBorder="1"/>
    <xf numFmtId="0" fontId="99" fillId="0" borderId="17" xfId="0" applyFont="1" applyBorder="1"/>
    <xf numFmtId="0" fontId="99" fillId="0" borderId="53" xfId="0" applyFont="1" applyBorder="1"/>
    <xf numFmtId="0" fontId="99" fillId="0" borderId="54" xfId="0" applyFont="1" applyBorder="1"/>
    <xf numFmtId="0" fontId="99" fillId="0" borderId="0" xfId="0" applyFont="1" applyBorder="1" applyAlignment="1">
      <alignment horizontal="center"/>
    </xf>
    <xf numFmtId="0" fontId="116" fillId="0" borderId="0" xfId="2" applyFont="1" applyFill="1" applyBorder="1" applyAlignment="1"/>
    <xf numFmtId="0" fontId="116" fillId="0" borderId="0" xfId="2" applyFont="1" applyFill="1" applyBorder="1" applyAlignment="1">
      <alignment vertical="center"/>
    </xf>
    <xf numFmtId="0" fontId="99" fillId="0" borderId="0" xfId="0" applyFont="1" applyAlignment="1">
      <alignment horizontal="justify" vertical="justify" wrapText="1"/>
    </xf>
    <xf numFmtId="0" fontId="109" fillId="0" borderId="0" xfId="5" applyFont="1" applyAlignment="1"/>
    <xf numFmtId="0" fontId="99" fillId="4" borderId="0" xfId="0" applyFont="1" applyFill="1" applyAlignment="1">
      <alignment horizontal="justify" vertical="justify" wrapText="1"/>
    </xf>
    <xf numFmtId="0" fontId="99" fillId="4" borderId="0" xfId="0" applyFont="1" applyFill="1"/>
    <xf numFmtId="0" fontId="109" fillId="0" borderId="0" xfId="5" applyFont="1" applyFill="1" applyAlignment="1"/>
    <xf numFmtId="0" fontId="109" fillId="0" borderId="0" xfId="5" applyFont="1" applyFill="1" applyAlignment="1">
      <alignment horizontal="center" vertical="center"/>
    </xf>
    <xf numFmtId="0" fontId="105" fillId="0" borderId="0" xfId="5" applyFont="1" applyAlignment="1">
      <alignment horizontal="center" vertical="center"/>
    </xf>
    <xf numFmtId="168" fontId="109" fillId="0" borderId="0" xfId="6" applyFont="1" applyFill="1" applyAlignment="1">
      <alignment horizontal="center" vertical="center"/>
    </xf>
    <xf numFmtId="0" fontId="99" fillId="0" borderId="0" xfId="0" applyFont="1" applyFill="1" applyAlignment="1">
      <alignment horizontal="justify" vertical="justify" wrapText="1"/>
    </xf>
    <xf numFmtId="9" fontId="99" fillId="0" borderId="0" xfId="4" applyFont="1" applyFill="1" applyBorder="1" applyAlignment="1">
      <alignment vertical="center"/>
    </xf>
    <xf numFmtId="0" fontId="99" fillId="0" borderId="0" xfId="0" applyFont="1" applyFill="1" applyAlignment="1">
      <alignment vertical="center"/>
    </xf>
    <xf numFmtId="0" fontId="114" fillId="0" borderId="0" xfId="0" applyFont="1" applyFill="1" applyBorder="1" applyAlignment="1">
      <alignment vertical="center"/>
    </xf>
    <xf numFmtId="0" fontId="103" fillId="0" borderId="2" xfId="5" applyFont="1" applyFill="1" applyBorder="1" applyAlignment="1">
      <alignment vertical="center" wrapText="1"/>
    </xf>
    <xf numFmtId="0" fontId="103" fillId="0" borderId="0" xfId="5" applyFont="1" applyFill="1" applyBorder="1" applyAlignment="1">
      <alignment horizontal="center" vertical="center" wrapText="1"/>
    </xf>
    <xf numFmtId="0" fontId="103" fillId="0" borderId="5" xfId="5" applyFont="1" applyFill="1" applyBorder="1" applyAlignment="1">
      <alignment horizontal="center" vertical="center" wrapText="1"/>
    </xf>
    <xf numFmtId="0" fontId="103" fillId="0" borderId="0" xfId="5" applyFont="1" applyFill="1" applyAlignment="1">
      <alignment wrapText="1"/>
    </xf>
    <xf numFmtId="0" fontId="103" fillId="0" borderId="2" xfId="5" applyFont="1" applyFill="1" applyBorder="1" applyAlignment="1">
      <alignment horizontal="center" vertical="center" wrapText="1"/>
    </xf>
    <xf numFmtId="9" fontId="99" fillId="0" borderId="0" xfId="0" applyNumberFormat="1" applyFont="1" applyFill="1"/>
    <xf numFmtId="0" fontId="109" fillId="0" borderId="2" xfId="5" applyFont="1" applyFill="1" applyBorder="1" applyAlignment="1">
      <alignment wrapText="1"/>
    </xf>
    <xf numFmtId="0" fontId="109" fillId="0" borderId="0" xfId="5" applyFont="1" applyFill="1" applyBorder="1" applyAlignment="1">
      <alignment horizontal="center" wrapText="1"/>
    </xf>
    <xf numFmtId="0" fontId="109" fillId="0" borderId="0" xfId="5" applyFont="1" applyFill="1" applyBorder="1" applyAlignment="1">
      <alignment wrapText="1"/>
    </xf>
    <xf numFmtId="49" fontId="109" fillId="0" borderId="0" xfId="6" applyNumberFormat="1" applyFont="1" applyFill="1" applyBorder="1" applyAlignment="1">
      <alignment horizontal="center" wrapText="1"/>
    </xf>
    <xf numFmtId="0" fontId="109" fillId="0" borderId="5" xfId="5" applyFont="1" applyFill="1" applyBorder="1" applyAlignment="1">
      <alignment horizontal="center" vertical="center" wrapText="1"/>
    </xf>
    <xf numFmtId="0" fontId="109" fillId="0" borderId="0" xfId="5" applyFont="1" applyFill="1" applyAlignment="1">
      <alignment wrapText="1"/>
    </xf>
    <xf numFmtId="0" fontId="109" fillId="0" borderId="2" xfId="5" applyFont="1" applyFill="1" applyBorder="1" applyAlignment="1">
      <alignment horizontal="center" wrapText="1"/>
    </xf>
    <xf numFmtId="0" fontId="109" fillId="0" borderId="0" xfId="5" applyFont="1" applyFill="1" applyBorder="1" applyAlignment="1">
      <alignment horizontal="center" vertical="center" wrapText="1"/>
    </xf>
    <xf numFmtId="0" fontId="117" fillId="0" borderId="0" xfId="2" applyFont="1" applyBorder="1" applyAlignment="1"/>
    <xf numFmtId="0" fontId="109" fillId="0" borderId="6" xfId="5" applyFont="1" applyFill="1" applyBorder="1" applyAlignment="1">
      <alignment wrapText="1"/>
    </xf>
    <xf numFmtId="0" fontId="109" fillId="0" borderId="47" xfId="5" applyFont="1" applyFill="1" applyBorder="1" applyAlignment="1">
      <alignment horizontal="center" wrapText="1"/>
    </xf>
    <xf numFmtId="0" fontId="109" fillId="0" borderId="47" xfId="5" applyFont="1" applyFill="1" applyBorder="1" applyAlignment="1">
      <alignment wrapText="1"/>
    </xf>
    <xf numFmtId="49" fontId="109" fillId="0" borderId="47" xfId="6" applyNumberFormat="1" applyFont="1" applyFill="1" applyBorder="1" applyAlignment="1">
      <alignment horizontal="center" wrapText="1"/>
    </xf>
    <xf numFmtId="0" fontId="109" fillId="0" borderId="7" xfId="5" applyFont="1" applyFill="1" applyBorder="1" applyAlignment="1">
      <alignment horizontal="center" vertical="center" wrapText="1"/>
    </xf>
    <xf numFmtId="0" fontId="109" fillId="0" borderId="6" xfId="5" applyFont="1" applyFill="1" applyBorder="1" applyAlignment="1">
      <alignment horizontal="center" wrapText="1"/>
    </xf>
    <xf numFmtId="0" fontId="109" fillId="0" borderId="47" xfId="5" applyFont="1" applyFill="1" applyBorder="1" applyAlignment="1">
      <alignment horizontal="center" vertical="center" wrapText="1"/>
    </xf>
    <xf numFmtId="0" fontId="118" fillId="0" borderId="0" xfId="0" applyFont="1" applyFill="1" applyAlignment="1">
      <alignment horizontal="justify" vertical="justify" wrapText="1"/>
    </xf>
    <xf numFmtId="0" fontId="114" fillId="0" borderId="0" xfId="0" applyFont="1" applyFill="1" applyAlignment="1">
      <alignment horizontal="left"/>
    </xf>
    <xf numFmtId="0" fontId="119" fillId="0" borderId="0" xfId="0" applyFont="1" applyFill="1"/>
    <xf numFmtId="0" fontId="120" fillId="0" borderId="0" xfId="2" applyFont="1" applyBorder="1" applyAlignment="1">
      <alignment horizontal="center" vertical="center" textRotation="255" wrapText="1"/>
    </xf>
    <xf numFmtId="0" fontId="96" fillId="0" borderId="0" xfId="2" applyFont="1" applyBorder="1" applyAlignment="1"/>
    <xf numFmtId="0" fontId="97" fillId="0" borderId="0" xfId="2" applyFont="1" applyFill="1" applyBorder="1" applyAlignment="1">
      <alignment wrapText="1"/>
    </xf>
    <xf numFmtId="0" fontId="97" fillId="0" borderId="0" xfId="2" applyFont="1" applyBorder="1" applyAlignment="1">
      <alignment wrapText="1"/>
    </xf>
    <xf numFmtId="0" fontId="116" fillId="0" borderId="0" xfId="2" applyFont="1" applyFill="1" applyBorder="1" applyAlignment="1">
      <alignment wrapText="1"/>
    </xf>
    <xf numFmtId="0" fontId="109" fillId="0" borderId="0" xfId="5" applyFont="1" applyAlignment="1">
      <alignment textRotation="255"/>
    </xf>
    <xf numFmtId="0" fontId="107" fillId="0" borderId="0" xfId="5" applyFont="1"/>
    <xf numFmtId="0" fontId="109" fillId="0" borderId="0" xfId="5" applyFont="1"/>
    <xf numFmtId="0" fontId="109" fillId="0" borderId="0" xfId="5" applyFont="1" applyAlignment="1">
      <alignment horizontal="center" vertical="center" wrapText="1"/>
    </xf>
    <xf numFmtId="0" fontId="109" fillId="0" borderId="0" xfId="5" applyFont="1" applyAlignment="1">
      <alignment vertical="top"/>
    </xf>
    <xf numFmtId="168" fontId="109" fillId="0" borderId="0" xfId="6" applyFont="1" applyFill="1"/>
    <xf numFmtId="0" fontId="109" fillId="0" borderId="0" xfId="5" applyFont="1" applyFill="1" applyBorder="1" applyAlignment="1">
      <alignment horizontal="center"/>
    </xf>
    <xf numFmtId="0" fontId="109" fillId="0" borderId="0" xfId="5" applyFont="1" applyFill="1" applyAlignment="1">
      <alignment textRotation="255"/>
    </xf>
    <xf numFmtId="0" fontId="109" fillId="0" borderId="0" xfId="5" applyFont="1" applyFill="1"/>
    <xf numFmtId="0" fontId="109" fillId="0" borderId="0" xfId="5" applyFont="1" applyFill="1" applyAlignment="1">
      <alignment horizontal="center" vertical="center" wrapText="1"/>
    </xf>
    <xf numFmtId="0" fontId="109" fillId="0" borderId="0" xfId="5" applyFont="1" applyFill="1" applyBorder="1" applyAlignment="1">
      <alignment horizontal="center" vertical="center"/>
    </xf>
    <xf numFmtId="0" fontId="120" fillId="0" borderId="0" xfId="2" applyFont="1" applyFill="1" applyAlignment="1">
      <alignment vertical="top" wrapText="1"/>
    </xf>
    <xf numFmtId="0" fontId="120" fillId="0" borderId="0" xfId="2" applyFont="1" applyFill="1" applyAlignment="1">
      <alignment wrapText="1"/>
    </xf>
    <xf numFmtId="0" fontId="99" fillId="0" borderId="0" xfId="0" applyFont="1" applyFill="1" applyAlignment="1"/>
    <xf numFmtId="0" fontId="91" fillId="0" borderId="1" xfId="0" applyFont="1" applyBorder="1" applyAlignment="1">
      <alignment horizontal="left"/>
    </xf>
    <xf numFmtId="0" fontId="91" fillId="0" borderId="1" xfId="0" applyFont="1" applyBorder="1" applyAlignment="1">
      <alignment horizontal="left" wrapText="1"/>
    </xf>
    <xf numFmtId="0" fontId="0" fillId="0" borderId="21" xfId="0" applyFont="1" applyBorder="1" applyAlignment="1">
      <alignment horizontal="center"/>
    </xf>
    <xf numFmtId="0" fontId="91" fillId="0" borderId="1" xfId="0" applyFont="1" applyBorder="1" applyAlignment="1">
      <alignment horizontal="justify"/>
    </xf>
    <xf numFmtId="0" fontId="92" fillId="0" borderId="1" xfId="0" applyFont="1" applyBorder="1" applyAlignment="1">
      <alignment horizontal="left"/>
    </xf>
    <xf numFmtId="0" fontId="94" fillId="0" borderId="21" xfId="0" applyFont="1" applyBorder="1" applyAlignment="1">
      <alignment horizontal="center"/>
    </xf>
    <xf numFmtId="166" fontId="91" fillId="0" borderId="1" xfId="3" applyFont="1" applyBorder="1" applyAlignment="1">
      <alignment horizontal="left"/>
    </xf>
    <xf numFmtId="0" fontId="94" fillId="6" borderId="21" xfId="0" applyFont="1" applyFill="1" applyBorder="1"/>
    <xf numFmtId="166" fontId="58" fillId="6" borderId="1" xfId="3" applyFont="1" applyFill="1" applyBorder="1"/>
    <xf numFmtId="0" fontId="91" fillId="0" borderId="82" xfId="0" applyFont="1" applyBorder="1"/>
    <xf numFmtId="0" fontId="91" fillId="0" borderId="82" xfId="0" applyFont="1" applyBorder="1" applyAlignment="1">
      <alignment horizontal="center"/>
    </xf>
    <xf numFmtId="0" fontId="91" fillId="0" borderId="0" xfId="0" applyFont="1" applyBorder="1"/>
    <xf numFmtId="0" fontId="91" fillId="0" borderId="1" xfId="0" applyFont="1" applyBorder="1" applyAlignment="1">
      <alignment horizontal="center" vertical="center" wrapText="1"/>
    </xf>
    <xf numFmtId="49" fontId="92" fillId="0" borderId="1" xfId="0" applyNumberFormat="1" applyFont="1" applyBorder="1"/>
    <xf numFmtId="0" fontId="92" fillId="0" borderId="1" xfId="0" applyFont="1" applyBorder="1"/>
    <xf numFmtId="43" fontId="91" fillId="0" borderId="1" xfId="11" applyFont="1" applyBorder="1"/>
    <xf numFmtId="0" fontId="92" fillId="0" borderId="1" xfId="0" applyFont="1" applyBorder="1" applyAlignment="1">
      <alignment wrapText="1"/>
    </xf>
    <xf numFmtId="49" fontId="91" fillId="0" borderId="1" xfId="0" applyNumberFormat="1" applyFont="1" applyBorder="1"/>
    <xf numFmtId="43" fontId="92" fillId="0" borderId="1" xfId="11" applyFont="1" applyBorder="1"/>
    <xf numFmtId="43" fontId="91" fillId="0" borderId="1" xfId="11" applyFont="1" applyFill="1" applyBorder="1"/>
    <xf numFmtId="3" fontId="92" fillId="0" borderId="1" xfId="0" applyNumberFormat="1" applyFont="1" applyBorder="1"/>
    <xf numFmtId="43" fontId="92" fillId="0" borderId="1" xfId="11" applyFont="1" applyBorder="1" applyAlignment="1">
      <alignment horizontal="right"/>
    </xf>
    <xf numFmtId="43" fontId="91" fillId="0" borderId="1" xfId="11" applyFont="1" applyBorder="1" applyAlignment="1">
      <alignment horizontal="right"/>
    </xf>
    <xf numFmtId="0" fontId="91" fillId="0" borderId="1" xfId="0" applyFont="1" applyBorder="1" applyAlignment="1">
      <alignment horizontal="center" vertical="center"/>
    </xf>
    <xf numFmtId="43" fontId="91" fillId="0" borderId="1" xfId="11" applyFont="1" applyBorder="1" applyAlignment="1">
      <alignment horizontal="center" wrapText="1"/>
    </xf>
    <xf numFmtId="0" fontId="92" fillId="0" borderId="1" xfId="0" applyFont="1" applyBorder="1" applyAlignment="1">
      <alignment horizontal="center" vertical="center"/>
    </xf>
    <xf numFmtId="43" fontId="92" fillId="0" borderId="1" xfId="11" applyFont="1" applyBorder="1" applyAlignment="1">
      <alignment horizontal="center" wrapText="1"/>
    </xf>
    <xf numFmtId="0" fontId="68" fillId="0" borderId="0" xfId="7" applyFont="1" applyFill="1" applyAlignment="1">
      <alignment vertical="center" wrapText="1"/>
    </xf>
    <xf numFmtId="0" fontId="73" fillId="0" borderId="38" xfId="7" applyFont="1" applyFill="1" applyBorder="1" applyAlignment="1">
      <alignment horizontal="center" vertical="center"/>
    </xf>
    <xf numFmtId="0" fontId="75" fillId="0" borderId="40" xfId="7" applyFont="1" applyFill="1" applyBorder="1" applyAlignment="1">
      <alignment horizontal="center" vertical="center"/>
    </xf>
    <xf numFmtId="0" fontId="75" fillId="0" borderId="38" xfId="7" applyFont="1" applyFill="1" applyBorder="1" applyAlignment="1">
      <alignment horizontal="center" vertical="center" wrapText="1"/>
    </xf>
    <xf numFmtId="0" fontId="73" fillId="0" borderId="38" xfId="7" applyFont="1" applyFill="1" applyBorder="1" applyAlignment="1">
      <alignment horizontal="center" vertical="center" wrapText="1"/>
    </xf>
    <xf numFmtId="0" fontId="67" fillId="0" borderId="38" xfId="7" applyFont="1" applyFill="1" applyBorder="1" applyAlignment="1">
      <alignment horizontal="center" vertical="center"/>
    </xf>
    <xf numFmtId="0" fontId="27" fillId="0" borderId="38" xfId="7" applyFont="1" applyFill="1" applyBorder="1" applyAlignment="1">
      <alignment horizontal="left" vertical="center" wrapText="1"/>
    </xf>
    <xf numFmtId="0" fontId="67" fillId="0" borderId="40" xfId="7" applyFont="1" applyFill="1" applyBorder="1" applyAlignment="1">
      <alignment vertical="center" wrapText="1"/>
    </xf>
    <xf numFmtId="0" fontId="67" fillId="0" borderId="38" xfId="7" applyFont="1" applyFill="1" applyBorder="1" applyAlignment="1">
      <alignment vertical="center" wrapText="1"/>
    </xf>
    <xf numFmtId="0" fontId="15" fillId="0" borderId="0" xfId="7" applyFont="1" applyFill="1"/>
    <xf numFmtId="0" fontId="69" fillId="0" borderId="29" xfId="7" applyFont="1" applyFill="1" applyBorder="1" applyAlignment="1">
      <alignment horizontal="center" vertical="center"/>
    </xf>
    <xf numFmtId="0" fontId="40" fillId="0" borderId="29" xfId="7" applyFont="1" applyFill="1" applyBorder="1" applyAlignment="1">
      <alignment horizontal="justify" vertical="center" wrapText="1"/>
    </xf>
    <xf numFmtId="0" fontId="69" fillId="0" borderId="30" xfId="7" applyFont="1" applyFill="1" applyBorder="1" applyAlignment="1">
      <alignment horizontal="center" vertical="center"/>
    </xf>
    <xf numFmtId="0" fontId="40" fillId="0" borderId="30" xfId="7" applyFont="1" applyFill="1" applyBorder="1" applyAlignment="1">
      <alignment wrapText="1"/>
    </xf>
    <xf numFmtId="0" fontId="40" fillId="0" borderId="30" xfId="7" applyFont="1" applyFill="1" applyBorder="1" applyAlignment="1">
      <alignment horizontal="justify" vertical="center" wrapText="1"/>
    </xf>
    <xf numFmtId="0" fontId="69" fillId="0" borderId="64" xfId="7" applyFont="1" applyFill="1" applyBorder="1" applyAlignment="1">
      <alignment horizontal="center" vertical="center"/>
    </xf>
    <xf numFmtId="0" fontId="40" fillId="0" borderId="64" xfId="7" applyFont="1" applyFill="1" applyBorder="1" applyAlignment="1">
      <alignment horizontal="justify" vertical="center" wrapText="1"/>
    </xf>
    <xf numFmtId="0" fontId="40" fillId="0" borderId="29" xfId="5" applyFont="1" applyFill="1" applyBorder="1" applyAlignment="1">
      <alignment horizontal="left" vertical="center" wrapText="1"/>
    </xf>
    <xf numFmtId="0" fontId="40" fillId="0" borderId="30" xfId="5" applyFont="1" applyFill="1" applyBorder="1" applyAlignment="1">
      <alignment horizontal="left" vertical="center" wrapText="1"/>
    </xf>
    <xf numFmtId="0" fontId="40" fillId="0" borderId="64" xfId="5" applyFont="1" applyFill="1" applyBorder="1" applyAlignment="1">
      <alignment horizontal="left" vertical="center" wrapText="1"/>
    </xf>
    <xf numFmtId="0" fontId="69" fillId="0" borderId="50" xfId="7" applyFont="1" applyFill="1" applyBorder="1" applyAlignment="1">
      <alignment horizontal="center" vertical="center"/>
    </xf>
    <xf numFmtId="0" fontId="40" fillId="0" borderId="50" xfId="5" applyFont="1" applyFill="1" applyBorder="1" applyAlignment="1">
      <alignment horizontal="left" vertical="center" wrapText="1"/>
    </xf>
    <xf numFmtId="0" fontId="78" fillId="0" borderId="47" xfId="7" applyFont="1" applyFill="1" applyBorder="1" applyAlignment="1">
      <alignment horizontal="center" vertical="center" wrapText="1"/>
    </xf>
    <xf numFmtId="0" fontId="78" fillId="0" borderId="50" xfId="7" applyFont="1" applyFill="1" applyBorder="1" applyAlignment="1">
      <alignment horizontal="center" vertical="center" wrapText="1"/>
    </xf>
    <xf numFmtId="0" fontId="71" fillId="0" borderId="50" xfId="7" applyFont="1" applyFill="1" applyBorder="1" applyAlignment="1">
      <alignment horizontal="center" vertical="center"/>
    </xf>
    <xf numFmtId="0" fontId="40" fillId="0" borderId="29" xfId="2" applyFont="1" applyFill="1" applyBorder="1" applyAlignment="1">
      <alignment horizontal="justify" wrapText="1"/>
    </xf>
    <xf numFmtId="0" fontId="40" fillId="0" borderId="30" xfId="2" applyFont="1" applyFill="1" applyBorder="1" applyAlignment="1">
      <alignment horizontal="justify" wrapText="1"/>
    </xf>
    <xf numFmtId="0" fontId="40" fillId="0" borderId="64" xfId="2" applyFont="1" applyFill="1" applyBorder="1" applyAlignment="1">
      <alignment horizontal="justify" vertical="center" wrapText="1"/>
    </xf>
    <xf numFmtId="0" fontId="40" fillId="0" borderId="29" xfId="7" applyFont="1" applyFill="1" applyBorder="1" applyAlignment="1">
      <alignment horizontal="justify" vertical="center"/>
    </xf>
    <xf numFmtId="0" fontId="40" fillId="0" borderId="30" xfId="7" applyFont="1" applyFill="1" applyBorder="1" applyAlignment="1"/>
    <xf numFmtId="0" fontId="40" fillId="0" borderId="30" xfId="7" applyFont="1" applyFill="1" applyBorder="1" applyAlignment="1">
      <alignment horizontal="justify" vertical="center"/>
    </xf>
    <xf numFmtId="0" fontId="40" fillId="0" borderId="64" xfId="7" applyFont="1" applyFill="1" applyBorder="1" applyAlignment="1">
      <alignment horizontal="justify" vertical="center"/>
    </xf>
    <xf numFmtId="0" fontId="40" fillId="0" borderId="29" xfId="7" applyFont="1" applyFill="1" applyBorder="1" applyAlignment="1">
      <alignment horizontal="justify" wrapText="1"/>
    </xf>
    <xf numFmtId="0" fontId="40" fillId="0" borderId="30" xfId="7" applyFont="1" applyFill="1" applyBorder="1" applyAlignment="1">
      <alignment horizontal="justify" wrapText="1"/>
    </xf>
    <xf numFmtId="0" fontId="69" fillId="0" borderId="28" xfId="7" applyFont="1" applyFill="1" applyBorder="1" applyAlignment="1">
      <alignment horizontal="center" vertical="center"/>
    </xf>
    <xf numFmtId="0" fontId="40" fillId="0" borderId="28" xfId="7" applyFont="1" applyFill="1" applyBorder="1" applyAlignment="1">
      <alignment horizontal="justify" wrapText="1"/>
    </xf>
    <xf numFmtId="0" fontId="4" fillId="0" borderId="30" xfId="7" applyFont="1" applyFill="1" applyBorder="1" applyAlignment="1">
      <alignment horizontal="justify" vertical="top" wrapText="1"/>
    </xf>
    <xf numFmtId="0" fontId="40" fillId="0" borderId="30" xfId="7" applyFont="1" applyFill="1" applyBorder="1" applyAlignment="1">
      <alignment horizontal="left" wrapText="1"/>
    </xf>
    <xf numFmtId="0" fontId="4" fillId="0" borderId="30" xfId="7" applyFont="1" applyFill="1" applyBorder="1" applyAlignment="1">
      <alignment horizontal="justify"/>
    </xf>
    <xf numFmtId="0" fontId="69" fillId="0" borderId="27" xfId="7" applyFont="1" applyFill="1" applyBorder="1" applyAlignment="1">
      <alignment horizontal="center" vertical="center"/>
    </xf>
    <xf numFmtId="0" fontId="4" fillId="0" borderId="27" xfId="7" applyFont="1" applyFill="1" applyBorder="1" applyAlignment="1">
      <alignment horizontal="justify" vertical="center" wrapText="1"/>
    </xf>
    <xf numFmtId="0" fontId="4" fillId="0" borderId="28" xfId="7" applyFont="1" applyFill="1" applyBorder="1" applyAlignment="1">
      <alignment horizontal="justify"/>
    </xf>
    <xf numFmtId="0" fontId="70" fillId="0" borderId="0" xfId="7" applyFont="1" applyFill="1"/>
    <xf numFmtId="0" fontId="79" fillId="0" borderId="38" xfId="7" applyFont="1" applyFill="1" applyBorder="1" applyAlignment="1">
      <alignment vertical="center" wrapText="1"/>
    </xf>
    <xf numFmtId="0" fontId="79" fillId="0" borderId="41" xfId="7" applyFont="1" applyFill="1" applyBorder="1" applyAlignment="1">
      <alignment horizontal="center" vertical="center" wrapText="1"/>
    </xf>
    <xf numFmtId="0" fontId="68" fillId="0" borderId="50" xfId="7" applyFont="1" applyFill="1" applyBorder="1" applyAlignment="1">
      <alignment vertical="center" wrapText="1"/>
    </xf>
    <xf numFmtId="0" fontId="68" fillId="0" borderId="7" xfId="7" applyFont="1" applyFill="1" applyBorder="1" applyAlignment="1">
      <alignment horizontal="center" vertical="center" wrapText="1"/>
    </xf>
    <xf numFmtId="0" fontId="93" fillId="0" borderId="0" xfId="0" applyFont="1"/>
    <xf numFmtId="0" fontId="122" fillId="0" borderId="81" xfId="0" applyFont="1" applyBorder="1" applyAlignment="1">
      <alignment horizontal="center"/>
    </xf>
    <xf numFmtId="0" fontId="123" fillId="0" borderId="0" xfId="0" applyFont="1"/>
    <xf numFmtId="166" fontId="83" fillId="0" borderId="1" xfId="3" applyFont="1" applyBorder="1" applyAlignment="1">
      <alignment horizontal="center" vertical="center" wrapText="1"/>
    </xf>
    <xf numFmtId="0" fontId="83" fillId="0" borderId="1" xfId="0" applyFont="1" applyBorder="1" applyAlignment="1">
      <alignment horizontal="center" vertical="center" wrapText="1"/>
    </xf>
    <xf numFmtId="0" fontId="57" fillId="0" borderId="1" xfId="0" applyFont="1" applyBorder="1" applyAlignment="1">
      <alignment vertical="top"/>
    </xf>
    <xf numFmtId="0" fontId="57" fillId="0" borderId="1" xfId="0" applyFont="1" applyBorder="1" applyAlignment="1">
      <alignment vertical="center" wrapText="1"/>
    </xf>
    <xf numFmtId="166" fontId="57" fillId="0" borderId="1" xfId="3" applyFont="1" applyBorder="1" applyAlignment="1">
      <alignment horizontal="center" vertical="center"/>
    </xf>
    <xf numFmtId="0" fontId="57" fillId="0" borderId="1" xfId="0" applyFont="1" applyBorder="1" applyAlignment="1">
      <alignment horizontal="justify" vertical="center" wrapText="1"/>
    </xf>
    <xf numFmtId="166" fontId="57" fillId="0" borderId="1" xfId="3" applyFont="1" applyBorder="1" applyAlignment="1">
      <alignment vertical="center" wrapText="1"/>
    </xf>
    <xf numFmtId="166" fontId="57" fillId="0" borderId="1" xfId="0" applyNumberFormat="1" applyFont="1" applyBorder="1" applyAlignment="1">
      <alignment vertical="center" wrapText="1"/>
    </xf>
    <xf numFmtId="0" fontId="57" fillId="0" borderId="1" xfId="0" applyFont="1" applyBorder="1"/>
    <xf numFmtId="0" fontId="57" fillId="0" borderId="1" xfId="0" applyFont="1" applyBorder="1" applyAlignment="1">
      <alignment wrapText="1"/>
    </xf>
    <xf numFmtId="0" fontId="57" fillId="0" borderId="1" xfId="0" applyFont="1" applyBorder="1" applyAlignment="1">
      <alignment horizontal="justify" wrapText="1"/>
    </xf>
    <xf numFmtId="0" fontId="57" fillId="0" borderId="1" xfId="0" applyFont="1" applyBorder="1" applyAlignment="1">
      <alignment vertical="top" wrapText="1"/>
    </xf>
    <xf numFmtId="166" fontId="57" fillId="0" borderId="1" xfId="3" applyFont="1" applyBorder="1" applyAlignment="1">
      <alignment vertical="center"/>
    </xf>
    <xf numFmtId="0" fontId="57" fillId="0" borderId="1" xfId="0" applyFont="1" applyBorder="1" applyAlignment="1">
      <alignment horizontal="justify" vertical="top" wrapText="1"/>
    </xf>
    <xf numFmtId="0" fontId="56" fillId="0" borderId="1" xfId="0" applyFont="1" applyBorder="1"/>
    <xf numFmtId="166" fontId="56" fillId="0" borderId="1" xfId="3" applyFont="1" applyBorder="1" applyAlignment="1">
      <alignment vertical="center"/>
    </xf>
    <xf numFmtId="166" fontId="56" fillId="0" borderId="9" xfId="3" applyFont="1" applyBorder="1" applyAlignment="1">
      <alignment vertical="center"/>
    </xf>
    <xf numFmtId="0" fontId="57" fillId="0" borderId="1" xfId="0" applyFont="1" applyBorder="1" applyAlignment="1">
      <alignment horizontal="left" vertical="top" wrapText="1"/>
    </xf>
    <xf numFmtId="166" fontId="49" fillId="0" borderId="0" xfId="3" applyFont="1" applyAlignment="1">
      <alignment horizontal="center" vertical="center"/>
    </xf>
    <xf numFmtId="166" fontId="49" fillId="0" borderId="0" xfId="3" applyFont="1" applyAlignment="1">
      <alignment vertical="center"/>
    </xf>
    <xf numFmtId="0" fontId="0" fillId="0" borderId="0" xfId="0" applyAlignment="1">
      <alignment vertical="center"/>
    </xf>
    <xf numFmtId="166" fontId="49" fillId="0" borderId="0" xfId="3" applyFont="1"/>
    <xf numFmtId="0" fontId="15" fillId="0" borderId="0" xfId="8" applyFont="1" applyAlignment="1">
      <alignment vertical="center" wrapText="1"/>
    </xf>
    <xf numFmtId="0" fontId="15" fillId="0" borderId="0" xfId="8" applyFont="1" applyAlignment="1">
      <alignment vertical="center"/>
    </xf>
    <xf numFmtId="0" fontId="16" fillId="0" borderId="0" xfId="8" applyFont="1" applyAlignment="1">
      <alignment vertical="center"/>
    </xf>
    <xf numFmtId="0" fontId="15" fillId="0" borderId="0" xfId="8" applyFont="1" applyAlignment="1">
      <alignment horizontal="justify" vertical="center"/>
    </xf>
    <xf numFmtId="0" fontId="16" fillId="0" borderId="0" xfId="8" applyFont="1" applyAlignment="1">
      <alignment horizontal="left" vertical="center" wrapText="1"/>
    </xf>
    <xf numFmtId="0" fontId="15" fillId="0" borderId="0" xfId="8" applyFont="1" applyAlignment="1">
      <alignment horizontal="justify" vertical="center" wrapText="1"/>
    </xf>
    <xf numFmtId="0" fontId="15" fillId="0" borderId="0" xfId="8" applyFont="1" applyFill="1" applyAlignment="1">
      <alignment wrapText="1"/>
    </xf>
    <xf numFmtId="0" fontId="16" fillId="0" borderId="0" xfId="8" applyFont="1" applyFill="1"/>
    <xf numFmtId="0" fontId="15" fillId="0" borderId="0" xfId="8" applyFont="1" applyFill="1"/>
    <xf numFmtId="169" fontId="124" fillId="0" borderId="0" xfId="9" applyFont="1" applyFill="1"/>
    <xf numFmtId="9" fontId="15" fillId="0" borderId="47" xfId="8" applyNumberFormat="1" applyFont="1" applyFill="1" applyBorder="1"/>
    <xf numFmtId="0" fontId="16" fillId="0" borderId="0" xfId="8" applyFont="1"/>
    <xf numFmtId="0" fontId="15" fillId="0" borderId="0" xfId="8" applyFont="1"/>
    <xf numFmtId="169" fontId="124" fillId="0" borderId="0" xfId="9" applyFont="1"/>
    <xf numFmtId="4" fontId="15" fillId="0" borderId="0" xfId="8" applyNumberFormat="1" applyFont="1"/>
    <xf numFmtId="9" fontId="15" fillId="0" borderId="47" xfId="8" applyNumberFormat="1" applyFont="1" applyBorder="1"/>
    <xf numFmtId="169" fontId="15" fillId="0" borderId="0" xfId="8" applyNumberFormat="1" applyFont="1"/>
    <xf numFmtId="0" fontId="16" fillId="0" borderId="0" xfId="8" applyFont="1" applyBorder="1"/>
    <xf numFmtId="0" fontId="15" fillId="0" borderId="0" xfId="8" applyFont="1" applyBorder="1"/>
    <xf numFmtId="169" fontId="124" fillId="0" borderId="0" xfId="9" applyFont="1" applyBorder="1"/>
    <xf numFmtId="169" fontId="16" fillId="0" borderId="0" xfId="9" applyFont="1" applyBorder="1"/>
    <xf numFmtId="169" fontId="15" fillId="0" borderId="0" xfId="8" applyNumberFormat="1" applyFont="1" applyBorder="1"/>
    <xf numFmtId="9" fontId="15" fillId="0" borderId="0" xfId="8" applyNumberFormat="1" applyFont="1" applyBorder="1"/>
    <xf numFmtId="0" fontId="16" fillId="0" borderId="69" xfId="8" applyFont="1" applyBorder="1"/>
    <xf numFmtId="169" fontId="16" fillId="0" borderId="69" xfId="8" applyNumberFormat="1" applyFont="1" applyBorder="1"/>
    <xf numFmtId="9" fontId="124" fillId="0" borderId="0" xfId="10" applyFont="1"/>
    <xf numFmtId="4" fontId="16" fillId="0" borderId="0" xfId="8" applyNumberFormat="1" applyFont="1" applyBorder="1"/>
    <xf numFmtId="10" fontId="124" fillId="0" borderId="0" xfId="10" applyNumberFormat="1" applyFont="1"/>
    <xf numFmtId="169" fontId="15" fillId="0" borderId="0" xfId="9" applyFont="1"/>
    <xf numFmtId="169" fontId="16" fillId="0" borderId="0" xfId="9" applyFont="1"/>
    <xf numFmtId="49" fontId="104" fillId="12" borderId="1" xfId="0" applyNumberFormat="1" applyFont="1" applyFill="1" applyBorder="1" applyAlignment="1">
      <alignment horizontal="center" vertical="center" wrapText="1"/>
    </xf>
    <xf numFmtId="0" fontId="104" fillId="12" borderId="1" xfId="0" applyFont="1" applyFill="1" applyBorder="1" applyAlignment="1">
      <alignment vertical="center"/>
    </xf>
    <xf numFmtId="0" fontId="103" fillId="12" borderId="1" xfId="0" applyFont="1" applyFill="1" applyBorder="1" applyAlignment="1">
      <alignment wrapText="1"/>
    </xf>
    <xf numFmtId="0" fontId="26" fillId="0" borderId="0" xfId="0" applyFont="1" applyFill="1" applyBorder="1" applyAlignment="1">
      <alignment horizontal="center"/>
    </xf>
    <xf numFmtId="0" fontId="2" fillId="0" borderId="0" xfId="0" applyFont="1" applyAlignment="1">
      <alignment textRotation="255" wrapText="1"/>
    </xf>
    <xf numFmtId="0" fontId="0" fillId="0" borderId="4" xfId="0" applyFill="1" applyBorder="1"/>
    <xf numFmtId="0" fontId="26" fillId="0" borderId="5" xfId="0" applyFont="1" applyFill="1" applyBorder="1"/>
    <xf numFmtId="0" fontId="125" fillId="0" borderId="0" xfId="0" applyFont="1"/>
    <xf numFmtId="0" fontId="128" fillId="13" borderId="16" xfId="0" applyFont="1" applyFill="1" applyBorder="1" applyAlignment="1">
      <alignment horizontal="center"/>
    </xf>
    <xf numFmtId="0" fontId="128" fillId="13" borderId="17" xfId="0" applyFont="1" applyFill="1" applyBorder="1" applyAlignment="1">
      <alignment horizontal="center"/>
    </xf>
    <xf numFmtId="0" fontId="129" fillId="13" borderId="17" xfId="0" applyFont="1" applyFill="1" applyBorder="1" applyAlignment="1">
      <alignment horizontal="center"/>
    </xf>
    <xf numFmtId="0" fontId="53" fillId="0" borderId="5" xfId="0" quotePrefix="1" applyFont="1" applyBorder="1" applyAlignment="1">
      <alignment horizontal="right"/>
    </xf>
    <xf numFmtId="0" fontId="38" fillId="0" borderId="1" xfId="0" applyFont="1" applyFill="1" applyBorder="1"/>
    <xf numFmtId="0" fontId="38" fillId="0" borderId="9" xfId="0" applyFont="1" applyFill="1" applyBorder="1"/>
    <xf numFmtId="0" fontId="38" fillId="0" borderId="10" xfId="0" applyFont="1" applyFill="1" applyBorder="1"/>
    <xf numFmtId="0" fontId="38" fillId="0" borderId="10" xfId="0" applyFont="1" applyFill="1" applyBorder="1" applyAlignment="1">
      <alignment horizontal="center"/>
    </xf>
    <xf numFmtId="0" fontId="38" fillId="0" borderId="33" xfId="0" applyFont="1" applyFill="1" applyBorder="1" applyAlignment="1">
      <alignment horizontal="center"/>
    </xf>
    <xf numFmtId="0" fontId="38" fillId="0" borderId="26" xfId="0" applyFont="1" applyFill="1" applyBorder="1"/>
    <xf numFmtId="0" fontId="47" fillId="0" borderId="26" xfId="0" applyFont="1" applyFill="1" applyBorder="1"/>
    <xf numFmtId="0" fontId="0" fillId="0" borderId="26" xfId="0" applyFill="1" applyBorder="1"/>
    <xf numFmtId="0" fontId="0" fillId="0" borderId="18" xfId="0" applyFill="1" applyBorder="1"/>
    <xf numFmtId="0" fontId="46" fillId="4" borderId="10" xfId="0" applyFont="1" applyFill="1" applyBorder="1" applyAlignment="1">
      <alignment horizontal="center"/>
    </xf>
    <xf numFmtId="0" fontId="46" fillId="4" borderId="33" xfId="0" applyFont="1" applyFill="1" applyBorder="1" applyAlignment="1">
      <alignment horizontal="center"/>
    </xf>
    <xf numFmtId="0" fontId="114" fillId="0" borderId="0" xfId="0" applyFont="1" applyBorder="1" applyAlignment="1" applyProtection="1">
      <alignment horizontal="center"/>
    </xf>
    <xf numFmtId="0" fontId="115" fillId="0" borderId="0" xfId="0" applyFont="1" applyBorder="1" applyAlignment="1" applyProtection="1">
      <alignment horizontal="center"/>
    </xf>
    <xf numFmtId="0" fontId="114" fillId="0" borderId="0" xfId="0" applyFont="1" applyAlignment="1" applyProtection="1">
      <alignment horizontal="center"/>
    </xf>
    <xf numFmtId="0" fontId="99" fillId="0" borderId="0" xfId="0" applyFont="1" applyProtection="1"/>
    <xf numFmtId="9" fontId="99" fillId="4" borderId="0" xfId="4" applyFont="1" applyFill="1" applyAlignment="1" applyProtection="1">
      <alignment horizontal="left" vertical="center"/>
    </xf>
    <xf numFmtId="0" fontId="25" fillId="0" borderId="21" xfId="0" applyFont="1" applyBorder="1" applyAlignment="1">
      <alignment horizontal="center"/>
    </xf>
    <xf numFmtId="0" fontId="2" fillId="0" borderId="0" xfId="2" applyFont="1" applyBorder="1" applyAlignment="1">
      <alignment vertical="top" textRotation="255" wrapText="1"/>
    </xf>
    <xf numFmtId="0" fontId="2" fillId="0" borderId="3" xfId="2" applyFont="1" applyBorder="1" applyAlignment="1">
      <alignment horizontal="left" vertical="center"/>
    </xf>
    <xf numFmtId="0" fontId="132" fillId="0" borderId="0" xfId="0" applyFont="1" applyBorder="1" applyAlignment="1">
      <alignment horizontal="center" wrapText="1"/>
    </xf>
    <xf numFmtId="0" fontId="132" fillId="0" borderId="0" xfId="0" applyFont="1" applyBorder="1" applyAlignment="1">
      <alignment wrapText="1"/>
    </xf>
    <xf numFmtId="0" fontId="2" fillId="0" borderId="0" xfId="2" applyFont="1" applyBorder="1" applyAlignment="1">
      <alignment wrapText="1"/>
    </xf>
    <xf numFmtId="0" fontId="2" fillId="0" borderId="6" xfId="2" applyFont="1" applyBorder="1" applyAlignment="1">
      <alignment horizontal="left" vertical="center"/>
    </xf>
    <xf numFmtId="0" fontId="12" fillId="0" borderId="0" xfId="0" applyFont="1" applyBorder="1" applyAlignment="1">
      <alignment horizontal="center" wrapText="1"/>
    </xf>
    <xf numFmtId="0" fontId="25" fillId="0" borderId="0" xfId="2" applyFont="1" applyBorder="1" applyAlignment="1">
      <alignment horizontal="center" wrapText="1"/>
    </xf>
    <xf numFmtId="0" fontId="12" fillId="0" borderId="0" xfId="2" applyFont="1" applyFill="1" applyBorder="1" applyAlignment="1">
      <alignment wrapText="1"/>
    </xf>
    <xf numFmtId="0" fontId="26" fillId="0" borderId="0" xfId="0" applyFont="1" applyBorder="1" applyAlignment="1">
      <alignment vertical="top" textRotation="255"/>
    </xf>
    <xf numFmtId="0" fontId="12" fillId="0" borderId="13" xfId="2" applyFont="1" applyBorder="1" applyAlignment="1">
      <alignment horizontal="left" vertical="center"/>
    </xf>
    <xf numFmtId="14" fontId="2" fillId="0" borderId="0" xfId="0" applyNumberFormat="1" applyFont="1" applyBorder="1" applyAlignment="1">
      <alignment horizontal="left" vertical="center" wrapText="1"/>
    </xf>
    <xf numFmtId="0" fontId="12" fillId="0" borderId="25" xfId="2" applyFont="1" applyBorder="1" applyAlignment="1">
      <alignment horizontal="left" vertical="center"/>
    </xf>
    <xf numFmtId="0" fontId="12" fillId="0" borderId="51" xfId="2" applyFont="1" applyBorder="1" applyAlignment="1">
      <alignment horizontal="left" vertical="center"/>
    </xf>
    <xf numFmtId="0" fontId="2" fillId="0" borderId="0" xfId="0" applyFont="1" applyBorder="1" applyAlignment="1">
      <alignment horizontal="left" vertical="center" wrapText="1"/>
    </xf>
    <xf numFmtId="0" fontId="12" fillId="0" borderId="0" xfId="0" applyFont="1" applyBorder="1" applyAlignment="1">
      <alignment horizontal="left" vertical="center" wrapText="1"/>
    </xf>
    <xf numFmtId="0" fontId="62" fillId="0" borderId="2" xfId="2" applyFont="1" applyBorder="1" applyAlignment="1">
      <alignment horizontal="left" vertical="center"/>
    </xf>
    <xf numFmtId="166" fontId="2" fillId="0" borderId="0" xfId="3" applyFont="1" applyBorder="1" applyAlignment="1">
      <alignment horizontal="left" vertical="center" wrapText="1"/>
    </xf>
    <xf numFmtId="0" fontId="12" fillId="0" borderId="39" xfId="2" applyFont="1" applyBorder="1" applyAlignment="1">
      <alignment vertical="center"/>
    </xf>
    <xf numFmtId="166" fontId="12" fillId="0" borderId="38" xfId="3" applyFont="1" applyFill="1" applyBorder="1" applyAlignment="1">
      <alignment vertical="center"/>
    </xf>
    <xf numFmtId="166" fontId="12" fillId="0" borderId="41" xfId="3" applyFont="1" applyBorder="1" applyAlignment="1">
      <alignment horizontal="left" vertical="center" wrapText="1"/>
    </xf>
    <xf numFmtId="0" fontId="12" fillId="0" borderId="2" xfId="0" applyFont="1" applyBorder="1" applyAlignment="1">
      <alignment vertical="center"/>
    </xf>
    <xf numFmtId="0" fontId="12" fillId="0" borderId="58" xfId="0" applyFont="1" applyFill="1" applyBorder="1" applyAlignment="1">
      <alignment vertical="center"/>
    </xf>
    <xf numFmtId="165" fontId="26" fillId="0" borderId="5" xfId="12" applyFont="1" applyBorder="1" applyAlignment="1">
      <alignment horizontal="left"/>
    </xf>
    <xf numFmtId="0" fontId="26" fillId="0" borderId="0" xfId="0" applyFont="1" applyBorder="1" applyAlignment="1">
      <alignment horizontal="left"/>
    </xf>
    <xf numFmtId="0" fontId="26" fillId="0" borderId="5" xfId="0" applyFont="1" applyBorder="1" applyAlignment="1">
      <alignment horizontal="left"/>
    </xf>
    <xf numFmtId="9" fontId="2" fillId="0" borderId="0" xfId="0" applyNumberFormat="1" applyFont="1" applyBorder="1" applyAlignment="1">
      <alignment horizontal="left" vertical="center" wrapText="1"/>
    </xf>
    <xf numFmtId="0" fontId="12" fillId="0" borderId="25" xfId="2" applyFont="1" applyBorder="1" applyAlignment="1">
      <alignment vertical="center"/>
    </xf>
    <xf numFmtId="0" fontId="2" fillId="0" borderId="1" xfId="0" applyFont="1" applyFill="1" applyBorder="1" applyAlignment="1">
      <alignment horizontal="left" vertical="center" wrapText="1"/>
    </xf>
    <xf numFmtId="0" fontId="2" fillId="0" borderId="26" xfId="0" applyFont="1" applyBorder="1" applyAlignment="1">
      <alignment horizontal="left" vertical="center" wrapText="1"/>
    </xf>
    <xf numFmtId="0" fontId="25" fillId="0" borderId="1" xfId="0" applyFont="1" applyFill="1" applyBorder="1" applyAlignment="1">
      <alignment horizontal="left" vertical="center" wrapText="1"/>
    </xf>
    <xf numFmtId="0" fontId="12" fillId="0" borderId="83" xfId="2" applyFont="1" applyBorder="1" applyAlignment="1">
      <alignment horizontal="left" vertical="center"/>
    </xf>
    <xf numFmtId="0" fontId="12" fillId="0" borderId="30" xfId="0" applyFont="1" applyBorder="1" applyAlignment="1">
      <alignment horizontal="left" vertical="center"/>
    </xf>
    <xf numFmtId="0" fontId="12" fillId="0" borderId="0" xfId="0" applyFont="1" applyBorder="1" applyAlignment="1">
      <alignment horizontal="center" vertical="center" wrapText="1"/>
    </xf>
    <xf numFmtId="0" fontId="2" fillId="0" borderId="0" xfId="0" applyFont="1" applyBorder="1" applyAlignment="1">
      <alignment vertical="top" wrapText="1"/>
    </xf>
    <xf numFmtId="0" fontId="12" fillId="0" borderId="21" xfId="0" applyFont="1" applyBorder="1" applyAlignment="1">
      <alignment vertical="center"/>
    </xf>
    <xf numFmtId="0" fontId="26" fillId="0" borderId="1" xfId="0" applyFont="1" applyBorder="1"/>
    <xf numFmtId="0" fontId="2" fillId="0" borderId="26" xfId="0" applyFont="1" applyBorder="1" applyAlignment="1">
      <alignment vertical="center"/>
    </xf>
    <xf numFmtId="0" fontId="2" fillId="0" borderId="0" xfId="0" applyFont="1" applyBorder="1" applyAlignment="1">
      <alignment vertical="center"/>
    </xf>
    <xf numFmtId="0" fontId="12" fillId="0" borderId="48" xfId="0" applyFont="1" applyBorder="1" applyAlignment="1">
      <alignment horizontal="left" vertical="center"/>
    </xf>
    <xf numFmtId="0" fontId="12" fillId="0" borderId="0" xfId="0" applyFont="1" applyBorder="1" applyAlignment="1">
      <alignment vertical="center"/>
    </xf>
    <xf numFmtId="0" fontId="12" fillId="0" borderId="51" xfId="0" applyFont="1" applyBorder="1" applyAlignment="1">
      <alignment horizontal="left" vertical="center"/>
    </xf>
    <xf numFmtId="0" fontId="2" fillId="0" borderId="0" xfId="0" applyFont="1" applyBorder="1" applyAlignment="1">
      <alignment horizontal="left" vertical="top" wrapText="1"/>
    </xf>
    <xf numFmtId="0" fontId="12" fillId="14" borderId="51" xfId="0" applyFont="1" applyFill="1" applyBorder="1" applyAlignment="1">
      <alignment horizontal="left" vertical="center"/>
    </xf>
    <xf numFmtId="0" fontId="12" fillId="14" borderId="84" xfId="0" applyFont="1" applyFill="1" applyBorder="1" applyAlignment="1">
      <alignment horizontal="left" vertical="center"/>
    </xf>
    <xf numFmtId="0" fontId="2" fillId="0" borderId="0" xfId="0" applyFont="1" applyBorder="1" applyAlignment="1">
      <alignment horizontal="left" vertical="center"/>
    </xf>
    <xf numFmtId="0" fontId="2" fillId="0" borderId="0" xfId="0" applyFont="1" applyFill="1" applyBorder="1"/>
    <xf numFmtId="0" fontId="12" fillId="0" borderId="51" xfId="2" applyFont="1" applyFill="1" applyBorder="1" applyAlignment="1">
      <alignment horizontal="left" vertical="center"/>
    </xf>
    <xf numFmtId="0" fontId="38" fillId="0" borderId="0" xfId="0" applyFont="1" applyBorder="1" applyAlignment="1">
      <alignment horizontal="center"/>
    </xf>
    <xf numFmtId="0" fontId="38" fillId="2" borderId="1" xfId="0" applyFont="1" applyFill="1" applyBorder="1"/>
    <xf numFmtId="0" fontId="46" fillId="2" borderId="1" xfId="0" applyFont="1" applyFill="1" applyBorder="1"/>
    <xf numFmtId="0" fontId="134" fillId="0" borderId="0" xfId="0" applyFont="1" applyAlignment="1">
      <alignment horizontal="center" vertical="center"/>
    </xf>
    <xf numFmtId="0" fontId="22" fillId="0" borderId="0" xfId="0" applyFont="1" applyAlignment="1">
      <alignment vertical="center"/>
    </xf>
    <xf numFmtId="0" fontId="0" fillId="0" borderId="0" xfId="0" applyAlignment="1">
      <alignment horizontal="justify" vertical="center"/>
    </xf>
    <xf numFmtId="0" fontId="22" fillId="0" borderId="0" xfId="0" applyFont="1" applyAlignment="1">
      <alignment horizontal="justify" vertical="center"/>
    </xf>
    <xf numFmtId="0" fontId="138" fillId="0" borderId="41" xfId="0" applyFont="1" applyBorder="1" applyAlignment="1">
      <alignment vertical="center"/>
    </xf>
    <xf numFmtId="0" fontId="141" fillId="0" borderId="0" xfId="0" applyFont="1" applyAlignment="1">
      <alignment vertical="center"/>
    </xf>
    <xf numFmtId="0" fontId="142" fillId="0" borderId="0" xfId="0" applyFont="1" applyAlignment="1">
      <alignment vertical="center"/>
    </xf>
    <xf numFmtId="0" fontId="143" fillId="0" borderId="0" xfId="0" applyFont="1" applyAlignment="1">
      <alignment vertical="center"/>
    </xf>
    <xf numFmtId="0" fontId="143" fillId="0" borderId="0" xfId="0" applyFont="1" applyAlignment="1">
      <alignment horizontal="left" vertical="center" indent="5"/>
    </xf>
    <xf numFmtId="0" fontId="142" fillId="0" borderId="0" xfId="0" applyFont="1" applyAlignment="1">
      <alignment horizontal="justify" vertical="center"/>
    </xf>
    <xf numFmtId="0" fontId="136" fillId="0" borderId="13" xfId="0" applyFont="1" applyBorder="1" applyAlignment="1">
      <alignment vertical="center"/>
    </xf>
    <xf numFmtId="0" fontId="136" fillId="0" borderId="25" xfId="0" applyFont="1" applyBorder="1" applyAlignment="1">
      <alignment vertical="center"/>
    </xf>
    <xf numFmtId="0" fontId="136" fillId="0" borderId="16" xfId="0" applyFont="1" applyBorder="1" applyAlignment="1">
      <alignment vertical="center"/>
    </xf>
    <xf numFmtId="0" fontId="0" fillId="0" borderId="0" xfId="0" applyAlignment="1"/>
    <xf numFmtId="0" fontId="22" fillId="0" borderId="0" xfId="0" applyFont="1" applyAlignment="1">
      <alignment horizontal="left" vertical="center"/>
    </xf>
    <xf numFmtId="0" fontId="139" fillId="0" borderId="0" xfId="0" applyFont="1" applyBorder="1" applyAlignment="1">
      <alignment horizontal="left" vertical="center"/>
    </xf>
    <xf numFmtId="0" fontId="137" fillId="0" borderId="0" xfId="0" applyFont="1" applyBorder="1" applyAlignment="1">
      <alignment vertical="center"/>
    </xf>
    <xf numFmtId="0" fontId="22" fillId="0" borderId="0" xfId="0" applyFont="1" applyAlignment="1">
      <alignment horizontal="center" vertical="center"/>
    </xf>
    <xf numFmtId="0" fontId="140" fillId="0" borderId="0" xfId="0" applyFont="1" applyAlignment="1">
      <alignment horizontal="left" vertical="center"/>
    </xf>
    <xf numFmtId="0" fontId="0" fillId="0" borderId="0" xfId="0" applyAlignment="1">
      <alignment horizontal="left" vertical="center"/>
    </xf>
    <xf numFmtId="0" fontId="0" fillId="0" borderId="0" xfId="0" applyAlignment="1">
      <alignment textRotation="255"/>
    </xf>
    <xf numFmtId="0" fontId="142" fillId="0" borderId="0" xfId="0" applyFont="1" applyAlignment="1">
      <alignment horizontal="justify" vertical="justify"/>
    </xf>
    <xf numFmtId="0" fontId="0" fillId="0" borderId="0" xfId="0" applyAlignment="1">
      <alignment horizontal="justify" vertical="justify"/>
    </xf>
    <xf numFmtId="0" fontId="143" fillId="0" borderId="0" xfId="0" applyFont="1" applyAlignment="1">
      <alignment horizontal="justify" vertical="justify"/>
    </xf>
    <xf numFmtId="0" fontId="0" fillId="2" borderId="0" xfId="0" applyFill="1"/>
    <xf numFmtId="0" fontId="26" fillId="2" borderId="0" xfId="0" applyFont="1" applyFill="1"/>
    <xf numFmtId="0" fontId="35" fillId="2" borderId="4" xfId="0" applyFont="1" applyFill="1" applyBorder="1" applyAlignment="1">
      <alignment horizontal="right"/>
    </xf>
    <xf numFmtId="0" fontId="25" fillId="2" borderId="5" xfId="0" applyFont="1" applyFill="1" applyBorder="1" applyAlignment="1">
      <alignment horizontal="center"/>
    </xf>
    <xf numFmtId="0" fontId="26" fillId="2" borderId="7" xfId="0" applyFont="1" applyFill="1" applyBorder="1"/>
    <xf numFmtId="0" fontId="40" fillId="2" borderId="0" xfId="0" applyFont="1" applyFill="1"/>
    <xf numFmtId="0" fontId="27" fillId="2" borderId="33" xfId="0" applyFont="1" applyFill="1" applyBorder="1" applyAlignment="1">
      <alignment horizontal="center" vertical="center"/>
    </xf>
    <xf numFmtId="0" fontId="26" fillId="2" borderId="34" xfId="0" applyFont="1" applyFill="1" applyBorder="1"/>
    <xf numFmtId="0" fontId="25" fillId="2" borderId="34" xfId="0" applyFont="1" applyFill="1" applyBorder="1"/>
    <xf numFmtId="0" fontId="26" fillId="2" borderId="23" xfId="0" applyFont="1" applyFill="1" applyBorder="1"/>
    <xf numFmtId="0" fontId="12" fillId="0" borderId="27" xfId="2" applyFont="1" applyFill="1" applyBorder="1" applyAlignment="1">
      <alignment horizontal="left" vertical="center" wrapText="1"/>
    </xf>
    <xf numFmtId="0" fontId="26" fillId="0" borderId="0" xfId="0" quotePrefix="1" applyFont="1" applyBorder="1" applyAlignment="1">
      <alignment vertical="top" textRotation="255"/>
    </xf>
    <xf numFmtId="0" fontId="47" fillId="0" borderId="0" xfId="0" applyFont="1" applyFill="1" applyAlignment="1">
      <alignment horizontal="justify" vertical="justify" wrapText="1"/>
    </xf>
    <xf numFmtId="0" fontId="47" fillId="0" borderId="0" xfId="0" applyFont="1" applyFill="1" applyAlignment="1">
      <alignment horizontal="justify" vertical="top" wrapText="1"/>
    </xf>
    <xf numFmtId="0" fontId="46" fillId="0" borderId="0" xfId="0" applyFont="1" applyAlignment="1">
      <alignment horizontal="right" vertical="justify" wrapText="1"/>
    </xf>
    <xf numFmtId="0" fontId="47" fillId="0" borderId="0" xfId="0" applyFont="1" applyAlignment="1">
      <alignment horizontal="justify" vertical="justify" wrapText="1"/>
    </xf>
    <xf numFmtId="0" fontId="25" fillId="0" borderId="0" xfId="0" applyFont="1" applyAlignment="1">
      <alignment horizontal="center"/>
    </xf>
    <xf numFmtId="0" fontId="27" fillId="0" borderId="0" xfId="0" applyFont="1" applyAlignment="1">
      <alignment horizontal="center"/>
    </xf>
    <xf numFmtId="0" fontId="32" fillId="0" borderId="0" xfId="0" applyFont="1" applyAlignment="1">
      <alignment horizontal="right" vertical="justify" wrapText="1"/>
    </xf>
    <xf numFmtId="0" fontId="38" fillId="0" borderId="9" xfId="0" applyFont="1" applyBorder="1" applyProtection="1"/>
    <xf numFmtId="0" fontId="38" fillId="0" borderId="10" xfId="0" applyFont="1" applyBorder="1" applyProtection="1"/>
    <xf numFmtId="0" fontId="38" fillId="0" borderId="1" xfId="0" applyFont="1" applyBorder="1" applyProtection="1"/>
    <xf numFmtId="0" fontId="38" fillId="0" borderId="0" xfId="0" applyFont="1" applyBorder="1" applyProtection="1"/>
    <xf numFmtId="0" fontId="46" fillId="0" borderId="0" xfId="0" applyFont="1" applyBorder="1" applyAlignment="1" applyProtection="1">
      <alignment horizontal="center"/>
    </xf>
    <xf numFmtId="0" fontId="38" fillId="0" borderId="0" xfId="0" applyFont="1" applyProtection="1"/>
    <xf numFmtId="0" fontId="46" fillId="0" borderId="0" xfId="0" applyFont="1" applyAlignment="1" applyProtection="1">
      <alignment horizontal="center"/>
    </xf>
    <xf numFmtId="0" fontId="38" fillId="4" borderId="0" xfId="0" applyFont="1" applyFill="1" applyProtection="1"/>
    <xf numFmtId="0" fontId="38" fillId="4" borderId="0" xfId="0" applyFont="1" applyFill="1" applyAlignment="1" applyProtection="1">
      <alignment horizontal="left" vertical="center"/>
    </xf>
    <xf numFmtId="0" fontId="32" fillId="0" borderId="0" xfId="0" applyFont="1" applyFill="1" applyAlignment="1">
      <alignment horizontal="justify" vertical="top" wrapText="1"/>
    </xf>
    <xf numFmtId="0" fontId="32" fillId="0" borderId="0" xfId="0" applyFont="1" applyFill="1" applyAlignment="1">
      <alignment horizontal="right" vertical="top" wrapText="1"/>
    </xf>
    <xf numFmtId="0" fontId="32" fillId="0" borderId="0" xfId="0" applyFont="1" applyAlignment="1">
      <alignment horizontal="center" vertical="justify" wrapText="1"/>
    </xf>
    <xf numFmtId="0" fontId="32" fillId="0" borderId="0" xfId="0" applyFont="1" applyFill="1" applyAlignment="1">
      <alignment horizontal="center" vertical="justify" wrapText="1"/>
    </xf>
    <xf numFmtId="0" fontId="25" fillId="0" borderId="9" xfId="0" applyFont="1" applyFill="1" applyBorder="1" applyAlignment="1">
      <alignment vertical="center"/>
    </xf>
    <xf numFmtId="0" fontId="46" fillId="0" borderId="9" xfId="0" applyFont="1" applyFill="1" applyBorder="1" applyAlignment="1">
      <alignment horizontal="center" vertical="center" wrapText="1"/>
    </xf>
    <xf numFmtId="0" fontId="26" fillId="0" borderId="32" xfId="0" applyFont="1" applyFill="1" applyBorder="1" applyAlignment="1">
      <alignment horizontal="center" vertical="center"/>
    </xf>
    <xf numFmtId="0" fontId="25" fillId="0" borderId="35" xfId="0" applyFont="1" applyFill="1" applyBorder="1" applyAlignment="1">
      <alignment vertical="center"/>
    </xf>
    <xf numFmtId="0" fontId="25" fillId="0" borderId="36" xfId="0" applyFont="1" applyFill="1" applyBorder="1" applyAlignment="1">
      <alignment vertical="center"/>
    </xf>
    <xf numFmtId="0" fontId="25" fillId="0" borderId="53" xfId="0" applyFont="1" applyFill="1" applyBorder="1" applyAlignment="1">
      <alignment vertical="center"/>
    </xf>
    <xf numFmtId="0" fontId="25" fillId="0" borderId="88" xfId="0" applyFont="1" applyFill="1" applyBorder="1" applyAlignment="1">
      <alignment vertical="center"/>
    </xf>
    <xf numFmtId="0" fontId="25" fillId="0" borderId="52" xfId="0" applyFont="1" applyFill="1" applyBorder="1" applyAlignment="1">
      <alignment vertical="center"/>
    </xf>
    <xf numFmtId="0" fontId="32" fillId="0" borderId="0" xfId="0" applyFont="1" applyFill="1" applyAlignment="1">
      <alignment horizontal="right" vertical="justify" wrapText="1"/>
    </xf>
    <xf numFmtId="0" fontId="38" fillId="0" borderId="0" xfId="0" applyFont="1" applyAlignment="1">
      <alignment horizontal="center"/>
    </xf>
    <xf numFmtId="0" fontId="38" fillId="0" borderId="0" xfId="0" applyFont="1" applyBorder="1" applyAlignment="1">
      <alignment horizontal="center"/>
    </xf>
    <xf numFmtId="0" fontId="38" fillId="0" borderId="9" xfId="0" applyFont="1" applyBorder="1" applyAlignment="1">
      <alignment horizontal="left"/>
    </xf>
    <xf numFmtId="0" fontId="38" fillId="0" borderId="1" xfId="0" applyFont="1" applyBorder="1" applyAlignment="1">
      <alignment horizontal="left"/>
    </xf>
    <xf numFmtId="0" fontId="147" fillId="0" borderId="0" xfId="0" applyFont="1" applyAlignment="1">
      <alignment horizontal="left"/>
    </xf>
    <xf numFmtId="0" fontId="148" fillId="0" borderId="0" xfId="13" applyFill="1" applyAlignment="1">
      <alignment vertical="center"/>
    </xf>
    <xf numFmtId="0" fontId="149" fillId="0" borderId="0" xfId="0" applyFont="1" applyAlignment="1">
      <alignment horizontal="left"/>
    </xf>
    <xf numFmtId="0" fontId="150" fillId="0" borderId="0" xfId="13" applyFont="1" applyAlignment="1">
      <alignment horizontal="left"/>
    </xf>
    <xf numFmtId="0" fontId="150" fillId="0" borderId="0" xfId="13" applyFont="1"/>
    <xf numFmtId="0" fontId="124" fillId="0" borderId="0" xfId="0" applyFont="1"/>
    <xf numFmtId="0" fontId="153" fillId="0" borderId="0" xfId="0" applyFont="1"/>
    <xf numFmtId="0" fontId="155" fillId="0" borderId="0" xfId="0" applyFont="1" applyAlignment="1">
      <alignment horizontal="left"/>
    </xf>
    <xf numFmtId="0" fontId="156" fillId="0" borderId="0" xfId="0" applyFont="1" applyAlignment="1">
      <alignment horizontal="left"/>
    </xf>
    <xf numFmtId="0" fontId="156" fillId="0" borderId="0" xfId="2" applyFont="1" applyFill="1" applyAlignment="1">
      <alignment horizontal="left"/>
    </xf>
    <xf numFmtId="0" fontId="154" fillId="0" borderId="0" xfId="0" applyFont="1" applyAlignment="1">
      <alignment horizontal="left"/>
    </xf>
    <xf numFmtId="0" fontId="38" fillId="0" borderId="0" xfId="0" applyFont="1" applyAlignment="1">
      <alignment horizontal="left" wrapText="1"/>
    </xf>
    <xf numFmtId="0" fontId="12" fillId="0" borderId="0" xfId="2" applyFont="1" applyFill="1" applyAlignment="1">
      <alignment horizontal="left" wrapText="1"/>
    </xf>
    <xf numFmtId="0" fontId="26" fillId="0" borderId="0" xfId="0" applyFont="1" applyAlignment="1">
      <alignment horizontal="left" wrapText="1"/>
    </xf>
    <xf numFmtId="0" fontId="154" fillId="0" borderId="0" xfId="0" applyFont="1" applyAlignment="1">
      <alignment horizontal="left" wrapText="1"/>
    </xf>
    <xf numFmtId="0" fontId="154" fillId="0" borderId="0" xfId="13" applyFont="1" applyAlignment="1">
      <alignment horizontal="left" wrapText="1"/>
    </xf>
    <xf numFmtId="0" fontId="154" fillId="0" borderId="0" xfId="13" applyFont="1" applyAlignment="1">
      <alignment wrapText="1"/>
    </xf>
    <xf numFmtId="0" fontId="155" fillId="0" borderId="0" xfId="0" applyFont="1" applyAlignment="1">
      <alignment horizontal="left" wrapText="1"/>
    </xf>
    <xf numFmtId="0" fontId="149" fillId="9" borderId="0" xfId="0" applyFont="1" applyFill="1" applyAlignment="1">
      <alignment horizontal="left" wrapText="1"/>
    </xf>
    <xf numFmtId="0" fontId="149" fillId="9" borderId="0" xfId="0" applyFont="1" applyFill="1" applyAlignment="1">
      <alignment horizontal="left"/>
    </xf>
    <xf numFmtId="0" fontId="149" fillId="9" borderId="0" xfId="0" applyFont="1" applyFill="1"/>
    <xf numFmtId="0" fontId="38" fillId="9" borderId="0" xfId="0" applyFont="1" applyFill="1"/>
    <xf numFmtId="0" fontId="157" fillId="0" borderId="0" xfId="13" applyFont="1" applyAlignment="1">
      <alignment horizontal="left" wrapText="1"/>
    </xf>
    <xf numFmtId="0" fontId="161" fillId="0" borderId="0" xfId="0" applyFont="1" applyAlignment="1"/>
    <xf numFmtId="0" fontId="74" fillId="0" borderId="0" xfId="0" applyFont="1"/>
    <xf numFmtId="0" fontId="12" fillId="0" borderId="0" xfId="2" applyFont="1" applyFill="1" applyAlignment="1">
      <alignment horizontal="left" vertical="center"/>
    </xf>
    <xf numFmtId="0" fontId="38" fillId="0" borderId="0" xfId="0" applyFont="1" applyAlignment="1">
      <alignment horizontal="justify" vertical="justify"/>
    </xf>
    <xf numFmtId="0" fontId="12" fillId="0" borderId="0" xfId="2" applyFont="1" applyFill="1" applyBorder="1" applyAlignment="1">
      <alignment horizontal="left" vertical="center"/>
    </xf>
    <xf numFmtId="0" fontId="38" fillId="0" borderId="0" xfId="0" applyFont="1" applyBorder="1" applyAlignment="1">
      <alignment horizontal="justify" vertical="justify"/>
    </xf>
    <xf numFmtId="0" fontId="162" fillId="0" borderId="0" xfId="0" applyFont="1" applyAlignment="1">
      <alignment horizontal="left"/>
    </xf>
    <xf numFmtId="0" fontId="142" fillId="0" borderId="0" xfId="0" applyFont="1"/>
    <xf numFmtId="0" fontId="158" fillId="0" borderId="31" xfId="0" applyFont="1" applyBorder="1" applyAlignment="1">
      <alignment vertical="center"/>
    </xf>
    <xf numFmtId="49" fontId="159" fillId="0" borderId="32" xfId="0" applyNumberFormat="1" applyFont="1" applyBorder="1" applyAlignment="1">
      <alignment vertical="center"/>
    </xf>
    <xf numFmtId="0" fontId="158" fillId="15" borderId="25" xfId="0" applyFont="1" applyFill="1" applyBorder="1" applyAlignment="1">
      <alignment vertical="center"/>
    </xf>
    <xf numFmtId="49" fontId="159" fillId="15" borderId="26" xfId="0" applyNumberFormat="1" applyFont="1" applyFill="1" applyBorder="1" applyAlignment="1">
      <alignment vertical="center"/>
    </xf>
    <xf numFmtId="0" fontId="158" fillId="0" borderId="25" xfId="0" applyFont="1" applyBorder="1" applyAlignment="1">
      <alignment vertical="center"/>
    </xf>
    <xf numFmtId="49" fontId="159" fillId="0" borderId="26" xfId="0" applyNumberFormat="1" applyFont="1" applyBorder="1" applyAlignment="1">
      <alignment vertical="center"/>
    </xf>
    <xf numFmtId="49" fontId="160" fillId="0" borderId="90" xfId="0" applyNumberFormat="1" applyFont="1" applyBorder="1" applyAlignment="1">
      <alignment vertical="center"/>
    </xf>
    <xf numFmtId="49" fontId="160" fillId="0" borderId="0" xfId="0" applyNumberFormat="1" applyFont="1" applyBorder="1" applyAlignment="1">
      <alignment vertical="center"/>
    </xf>
    <xf numFmtId="49" fontId="160" fillId="0" borderId="21" xfId="0" applyNumberFormat="1" applyFont="1" applyBorder="1" applyAlignment="1">
      <alignment horizontal="justify" vertical="center"/>
    </xf>
    <xf numFmtId="0" fontId="158" fillId="0" borderId="31" xfId="0" applyFont="1" applyBorder="1" applyAlignment="1" applyProtection="1">
      <alignment vertical="center"/>
    </xf>
    <xf numFmtId="49" fontId="159" fillId="0" borderId="92" xfId="0" applyNumberFormat="1" applyFont="1" applyBorder="1" applyAlignment="1" applyProtection="1">
      <alignment vertical="center"/>
    </xf>
    <xf numFmtId="0" fontId="158" fillId="15" borderId="25" xfId="0" applyFont="1" applyFill="1" applyBorder="1" applyAlignment="1" applyProtection="1">
      <alignment vertical="center"/>
    </xf>
    <xf numFmtId="49" fontId="159" fillId="15" borderId="93" xfId="0" applyNumberFormat="1" applyFont="1" applyFill="1" applyBorder="1" applyAlignment="1" applyProtection="1">
      <alignment vertical="center"/>
    </xf>
    <xf numFmtId="0" fontId="158" fillId="0" borderId="25" xfId="0" applyFont="1" applyBorder="1" applyAlignment="1" applyProtection="1">
      <alignment vertical="center"/>
    </xf>
    <xf numFmtId="49" fontId="159" fillId="0" borderId="93" xfId="0" applyNumberFormat="1" applyFont="1" applyBorder="1" applyAlignment="1" applyProtection="1">
      <alignment vertical="center"/>
    </xf>
    <xf numFmtId="49" fontId="159" fillId="0" borderId="21" xfId="0" applyNumberFormat="1" applyFont="1" applyBorder="1" applyAlignment="1" applyProtection="1">
      <alignment horizontal="justify" vertical="center"/>
    </xf>
    <xf numFmtId="49" fontId="160" fillId="0" borderId="94" xfId="0" applyNumberFormat="1" applyFont="1" applyBorder="1" applyAlignment="1" applyProtection="1">
      <alignment vertical="center"/>
    </xf>
    <xf numFmtId="49" fontId="160" fillId="0" borderId="95" xfId="0" applyNumberFormat="1" applyFont="1" applyBorder="1" applyAlignment="1" applyProtection="1">
      <alignment vertical="center"/>
    </xf>
    <xf numFmtId="49" fontId="160" fillId="15" borderId="11" xfId="0" applyNumberFormat="1" applyFont="1" applyFill="1" applyBorder="1" applyAlignment="1" applyProtection="1">
      <alignment horizontal="justify" vertical="center"/>
    </xf>
    <xf numFmtId="49" fontId="160" fillId="0" borderId="21" xfId="0" applyNumberFormat="1" applyFont="1" applyBorder="1" applyAlignment="1" applyProtection="1">
      <alignment horizontal="justify" vertical="center"/>
    </xf>
    <xf numFmtId="0" fontId="158" fillId="0" borderId="97" xfId="0" applyFont="1" applyBorder="1" applyAlignment="1">
      <alignment vertical="center"/>
    </xf>
    <xf numFmtId="49" fontId="159" fillId="0" borderId="98" xfId="0" applyNumberFormat="1" applyFont="1" applyBorder="1" applyAlignment="1">
      <alignment vertical="center"/>
    </xf>
    <xf numFmtId="0" fontId="158" fillId="0" borderId="16" xfId="0" applyFont="1" applyBorder="1" applyAlignment="1" applyProtection="1">
      <alignment vertical="center"/>
    </xf>
    <xf numFmtId="49" fontId="159" fillId="0" borderId="99" xfId="0" applyNumberFormat="1" applyFont="1" applyBorder="1" applyAlignment="1" applyProtection="1">
      <alignment vertical="center"/>
    </xf>
    <xf numFmtId="49" fontId="160" fillId="0" borderId="100" xfId="0" applyNumberFormat="1" applyFont="1" applyBorder="1" applyAlignment="1" applyProtection="1">
      <alignment vertical="center"/>
    </xf>
    <xf numFmtId="0" fontId="160" fillId="0" borderId="101" xfId="0" applyFont="1" applyBorder="1" applyAlignment="1">
      <alignment vertical="center"/>
    </xf>
    <xf numFmtId="0" fontId="160" fillId="0" borderId="5" xfId="0" applyFont="1" applyBorder="1" applyAlignment="1">
      <alignment vertical="center"/>
    </xf>
    <xf numFmtId="49" fontId="160" fillId="0" borderId="26" xfId="0" applyNumberFormat="1" applyFont="1" applyBorder="1" applyAlignment="1">
      <alignment horizontal="justify" vertical="center"/>
    </xf>
    <xf numFmtId="0" fontId="158" fillId="15" borderId="16" xfId="0" applyFont="1" applyFill="1" applyBorder="1" applyAlignment="1">
      <alignment vertical="center"/>
    </xf>
    <xf numFmtId="49" fontId="159" fillId="15" borderId="18" xfId="0" applyNumberFormat="1" applyFont="1" applyFill="1" applyBorder="1" applyAlignment="1">
      <alignment vertical="center"/>
    </xf>
    <xf numFmtId="49" fontId="160" fillId="0" borderId="26" xfId="0" applyNumberFormat="1" applyFont="1" applyBorder="1" applyAlignment="1" applyProtection="1">
      <alignment horizontal="justify" vertical="center"/>
    </xf>
    <xf numFmtId="0" fontId="160" fillId="0" borderId="101" xfId="0" applyFont="1" applyBorder="1" applyAlignment="1" applyProtection="1">
      <alignment vertical="center"/>
    </xf>
    <xf numFmtId="0" fontId="160" fillId="0" borderId="102" xfId="0" applyFont="1" applyBorder="1" applyAlignment="1" applyProtection="1">
      <alignment vertical="center"/>
    </xf>
    <xf numFmtId="0" fontId="160" fillId="0" borderId="5" xfId="0" applyFont="1" applyBorder="1" applyAlignment="1" applyProtection="1">
      <alignment vertical="center" wrapText="1"/>
    </xf>
    <xf numFmtId="49" fontId="160" fillId="15" borderId="26" xfId="0" applyNumberFormat="1" applyFont="1" applyFill="1" applyBorder="1" applyAlignment="1" applyProtection="1">
      <alignment horizontal="justify" vertical="center"/>
    </xf>
    <xf numFmtId="0" fontId="160" fillId="0" borderId="103" xfId="0" applyFont="1" applyBorder="1" applyAlignment="1" applyProtection="1">
      <alignment vertical="center"/>
    </xf>
    <xf numFmtId="0" fontId="46" fillId="0" borderId="0" xfId="0" applyFont="1" applyAlignment="1">
      <alignment horizontal="justify" vertical="justify"/>
    </xf>
    <xf numFmtId="0" fontId="38" fillId="0" borderId="10" xfId="0" applyFont="1" applyBorder="1" applyAlignment="1">
      <alignment horizontal="center"/>
    </xf>
    <xf numFmtId="0" fontId="38" fillId="0" borderId="33" xfId="0" applyFont="1" applyBorder="1" applyAlignment="1">
      <alignment horizontal="center"/>
    </xf>
    <xf numFmtId="0" fontId="38" fillId="0" borderId="48" xfId="0" applyFont="1" applyBorder="1" applyAlignment="1">
      <alignment horizontal="justify" vertical="justify" wrapText="1"/>
    </xf>
    <xf numFmtId="0" fontId="38" fillId="0" borderId="11" xfId="0" applyFont="1" applyBorder="1" applyAlignment="1">
      <alignment horizontal="justify" vertical="justify" wrapText="1"/>
    </xf>
    <xf numFmtId="0" fontId="46" fillId="0" borderId="0" xfId="0" applyFont="1" applyBorder="1" applyAlignment="1">
      <alignment horizontal="justify" vertical="justify"/>
    </xf>
    <xf numFmtId="0" fontId="26" fillId="0" borderId="2" xfId="0" applyFont="1" applyBorder="1"/>
    <xf numFmtId="0" fontId="12" fillId="16" borderId="51" xfId="0" applyFont="1" applyFill="1" applyBorder="1" applyAlignment="1">
      <alignment horizontal="left" vertical="center"/>
    </xf>
    <xf numFmtId="0" fontId="12" fillId="16" borderId="84" xfId="0" applyFont="1" applyFill="1" applyBorder="1" applyAlignment="1">
      <alignment horizontal="left" vertical="center"/>
    </xf>
    <xf numFmtId="14" fontId="164" fillId="0" borderId="0" xfId="0" applyNumberFormat="1" applyFont="1" applyFill="1" applyBorder="1"/>
    <xf numFmtId="0" fontId="164" fillId="0" borderId="0" xfId="0" applyFont="1" applyFill="1" applyBorder="1"/>
    <xf numFmtId="0" fontId="165" fillId="0" borderId="47" xfId="0" applyFont="1" applyFill="1" applyBorder="1"/>
    <xf numFmtId="0" fontId="25" fillId="0" borderId="16" xfId="0" applyFont="1" applyFill="1" applyBorder="1" applyAlignment="1">
      <alignment vertical="center"/>
    </xf>
    <xf numFmtId="14" fontId="25" fillId="0" borderId="0" xfId="0" applyNumberFormat="1" applyFont="1" applyFill="1" applyBorder="1" applyAlignment="1">
      <alignment horizontal="right"/>
    </xf>
    <xf numFmtId="0" fontId="25" fillId="0" borderId="0" xfId="0" applyFont="1" applyFill="1" applyBorder="1" applyAlignment="1">
      <alignment horizontal="right"/>
    </xf>
    <xf numFmtId="0" fontId="32" fillId="0" borderId="47" xfId="0" applyFont="1" applyFill="1" applyBorder="1" applyAlignment="1">
      <alignment horizontal="right"/>
    </xf>
    <xf numFmtId="0" fontId="12" fillId="0" borderId="0" xfId="2" applyFont="1" applyFill="1" applyAlignment="1">
      <alignment vertical="center"/>
    </xf>
    <xf numFmtId="0" fontId="27" fillId="0" borderId="0" xfId="0" applyFont="1" applyAlignment="1">
      <alignment horizontal="center"/>
    </xf>
    <xf numFmtId="0" fontId="38" fillId="0" borderId="45" xfId="0" applyFont="1" applyBorder="1" applyAlignment="1">
      <alignment horizontal="center"/>
    </xf>
    <xf numFmtId="0" fontId="38" fillId="0" borderId="34" xfId="0" applyFont="1" applyBorder="1" applyAlignment="1">
      <alignment horizontal="center"/>
    </xf>
    <xf numFmtId="0" fontId="35" fillId="0" borderId="49" xfId="0" applyFont="1" applyFill="1" applyBorder="1" applyAlignment="1">
      <alignment horizontal="right"/>
    </xf>
    <xf numFmtId="0" fontId="25" fillId="0" borderId="58" xfId="0" applyFont="1" applyFill="1" applyBorder="1" applyAlignment="1">
      <alignment horizontal="center"/>
    </xf>
    <xf numFmtId="0" fontId="26" fillId="0" borderId="50" xfId="0" applyFont="1" applyFill="1" applyBorder="1"/>
    <xf numFmtId="0" fontId="166" fillId="0" borderId="0" xfId="0" applyFont="1" applyAlignment="1">
      <alignment textRotation="255"/>
    </xf>
    <xf numFmtId="0" fontId="166" fillId="0" borderId="0" xfId="0" applyFont="1" applyAlignment="1"/>
    <xf numFmtId="0" fontId="166" fillId="0" borderId="21" xfId="0" applyFont="1" applyBorder="1" applyAlignment="1">
      <alignment horizontal="center"/>
    </xf>
    <xf numFmtId="0" fontId="166" fillId="0" borderId="1" xfId="0" applyFont="1" applyBorder="1" applyAlignment="1">
      <alignment horizontal="center"/>
    </xf>
    <xf numFmtId="0" fontId="166" fillId="0" borderId="25" xfId="0" applyFont="1" applyBorder="1" applyAlignment="1">
      <alignment horizontal="center"/>
    </xf>
    <xf numFmtId="0" fontId="166" fillId="0" borderId="26" xfId="0" applyFont="1" applyBorder="1" applyAlignment="1">
      <alignment horizontal="center"/>
    </xf>
    <xf numFmtId="0" fontId="166" fillId="0" borderId="34" xfId="0" applyFont="1" applyFill="1" applyBorder="1"/>
    <xf numFmtId="0" fontId="166" fillId="0" borderId="0" xfId="0" applyFont="1"/>
    <xf numFmtId="0" fontId="40" fillId="4" borderId="0" xfId="0" applyFont="1" applyFill="1" applyAlignment="1">
      <alignment horizontal="left" vertical="center"/>
    </xf>
    <xf numFmtId="0" fontId="26" fillId="0" borderId="0" xfId="0" applyFont="1" applyAlignment="1">
      <alignment horizontal="left" vertical="top"/>
    </xf>
    <xf numFmtId="0" fontId="95" fillId="0" borderId="0" xfId="0" applyNumberFormat="1" applyFont="1" applyFill="1" applyBorder="1" applyAlignment="1">
      <alignment horizontal="center" vertical="center"/>
    </xf>
    <xf numFmtId="0" fontId="95" fillId="0" borderId="0" xfId="0" applyFont="1" applyFill="1" applyBorder="1" applyAlignment="1">
      <alignment vertical="center"/>
    </xf>
    <xf numFmtId="0" fontId="142" fillId="3" borderId="0" xfId="0" applyFont="1" applyFill="1"/>
    <xf numFmtId="0" fontId="2" fillId="0" borderId="1" xfId="0" applyFont="1" applyFill="1" applyBorder="1" applyAlignment="1">
      <alignment horizontal="left" vertical="center" wrapText="1"/>
    </xf>
    <xf numFmtId="0" fontId="158" fillId="0" borderId="2" xfId="0" applyFont="1" applyFill="1" applyBorder="1" applyAlignment="1">
      <alignment vertical="center"/>
    </xf>
    <xf numFmtId="49" fontId="159" fillId="0" borderId="0" xfId="0" applyNumberFormat="1" applyFont="1" applyFill="1" applyBorder="1" applyAlignment="1">
      <alignment vertical="center"/>
    </xf>
    <xf numFmtId="49" fontId="160" fillId="0" borderId="0" xfId="0" applyNumberFormat="1" applyFont="1" applyFill="1" applyBorder="1" applyAlignment="1">
      <alignment horizontal="justify" vertical="center"/>
    </xf>
    <xf numFmtId="0" fontId="0" fillId="0" borderId="0" xfId="0" applyFill="1" applyAlignment="1">
      <alignment wrapText="1"/>
    </xf>
    <xf numFmtId="0" fontId="162" fillId="0" borderId="0" xfId="0" applyFont="1" applyAlignment="1">
      <alignment horizontal="left" vertical="center"/>
    </xf>
    <xf numFmtId="166" fontId="2" fillId="0" borderId="0" xfId="3" applyFont="1" applyBorder="1" applyAlignment="1">
      <alignment horizontal="left" vertical="center"/>
    </xf>
    <xf numFmtId="0" fontId="46" fillId="0" borderId="55" xfId="0" applyFont="1" applyBorder="1" applyAlignment="1">
      <alignment horizontal="left" vertical="justify"/>
    </xf>
    <xf numFmtId="0" fontId="41" fillId="0" borderId="55" xfId="0" applyFont="1" applyBorder="1" applyAlignment="1">
      <alignment horizontal="left" vertical="justify"/>
    </xf>
    <xf numFmtId="0" fontId="38" fillId="0" borderId="0" xfId="0" applyFont="1" applyAlignment="1">
      <alignment horizontal="justify" vertical="justify"/>
    </xf>
    <xf numFmtId="0" fontId="25" fillId="0" borderId="0" xfId="0" applyFont="1" applyAlignment="1">
      <alignment horizontal="center"/>
    </xf>
    <xf numFmtId="0" fontId="27" fillId="0" borderId="0" xfId="0" applyFont="1" applyAlignment="1">
      <alignment horizontal="center"/>
    </xf>
    <xf numFmtId="0" fontId="172" fillId="0" borderId="55" xfId="0" applyFont="1" applyBorder="1" applyAlignment="1">
      <alignment horizontal="left" vertical="justify"/>
    </xf>
    <xf numFmtId="0" fontId="74" fillId="3" borderId="38" xfId="7" applyFont="1" applyFill="1" applyBorder="1" applyAlignment="1">
      <alignment horizontal="center" vertical="center"/>
    </xf>
    <xf numFmtId="0" fontId="150" fillId="0" borderId="0" xfId="13" applyFont="1" applyAlignment="1">
      <alignment horizontal="left" vertical="top"/>
    </xf>
    <xf numFmtId="0" fontId="90" fillId="0" borderId="2" xfId="0" applyFont="1" applyBorder="1" applyAlignment="1">
      <alignment horizontal="left" vertical="top" wrapText="1"/>
    </xf>
    <xf numFmtId="0" fontId="90" fillId="0" borderId="0" xfId="0" applyFont="1" applyBorder="1" applyAlignment="1">
      <alignment horizontal="left" vertical="top" wrapText="1"/>
    </xf>
    <xf numFmtId="0" fontId="90" fillId="0" borderId="5" xfId="0" applyFont="1" applyBorder="1" applyAlignment="1">
      <alignment horizontal="left" vertical="top" wrapText="1"/>
    </xf>
    <xf numFmtId="0" fontId="26" fillId="0" borderId="3" xfId="0" applyFont="1" applyBorder="1" applyAlignment="1">
      <alignment horizontal="center" vertical="center" wrapText="1"/>
    </xf>
    <xf numFmtId="0" fontId="26" fillId="0" borderId="4" xfId="0" applyFont="1" applyBorder="1" applyAlignment="1">
      <alignment horizontal="center" vertical="center" wrapText="1"/>
    </xf>
    <xf numFmtId="0" fontId="26" fillId="0" borderId="2"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7" xfId="0" applyFont="1" applyBorder="1" applyAlignment="1">
      <alignment horizontal="center" vertical="center" wrapText="1"/>
    </xf>
    <xf numFmtId="0" fontId="89" fillId="0" borderId="3" xfId="0" applyFont="1" applyBorder="1" applyAlignment="1">
      <alignment horizontal="center" vertical="center" wrapText="1"/>
    </xf>
    <xf numFmtId="0" fontId="89" fillId="0" borderId="4" xfId="0" applyFont="1" applyBorder="1" applyAlignment="1">
      <alignment horizontal="center" vertical="center" wrapText="1"/>
    </xf>
    <xf numFmtId="0" fontId="89" fillId="0" borderId="2" xfId="0" applyFont="1" applyBorder="1" applyAlignment="1">
      <alignment horizontal="center" vertical="center" wrapText="1"/>
    </xf>
    <xf numFmtId="0" fontId="89" fillId="0" borderId="5" xfId="0" applyFont="1" applyBorder="1" applyAlignment="1">
      <alignment horizontal="center" vertical="center" wrapText="1"/>
    </xf>
    <xf numFmtId="0" fontId="89" fillId="0" borderId="6" xfId="0" applyFont="1" applyBorder="1" applyAlignment="1">
      <alignment horizontal="center" vertical="center" wrapText="1"/>
    </xf>
    <xf numFmtId="0" fontId="89" fillId="0" borderId="7" xfId="0" applyFont="1" applyBorder="1" applyAlignment="1">
      <alignment horizontal="center" vertical="center" wrapText="1"/>
    </xf>
    <xf numFmtId="49" fontId="90" fillId="0" borderId="2" xfId="0" applyNumberFormat="1" applyFont="1" applyBorder="1" applyAlignment="1">
      <alignment horizontal="left" vertical="top"/>
    </xf>
    <xf numFmtId="49" fontId="90" fillId="0" borderId="0" xfId="0" applyNumberFormat="1" applyFont="1" applyBorder="1" applyAlignment="1">
      <alignment horizontal="left" vertical="top"/>
    </xf>
    <xf numFmtId="49" fontId="90" fillId="0" borderId="5" xfId="0" applyNumberFormat="1" applyFont="1" applyBorder="1" applyAlignment="1">
      <alignment horizontal="left" vertical="top"/>
    </xf>
    <xf numFmtId="49" fontId="90" fillId="0" borderId="2" xfId="0" applyNumberFormat="1" applyFont="1" applyBorder="1" applyAlignment="1">
      <alignment horizontal="left" vertical="top" wrapText="1"/>
    </xf>
    <xf numFmtId="49" fontId="90" fillId="0" borderId="0" xfId="0" applyNumberFormat="1" applyFont="1" applyBorder="1" applyAlignment="1">
      <alignment horizontal="left" vertical="top" wrapText="1"/>
    </xf>
    <xf numFmtId="49" fontId="90" fillId="0" borderId="5" xfId="0" applyNumberFormat="1" applyFont="1" applyBorder="1" applyAlignment="1">
      <alignment horizontal="left" vertical="top" wrapText="1"/>
    </xf>
    <xf numFmtId="0" fontId="90" fillId="0" borderId="3" xfId="0" applyFont="1" applyBorder="1" applyAlignment="1">
      <alignment horizontal="left" vertical="top" wrapText="1"/>
    </xf>
    <xf numFmtId="0" fontId="90" fillId="0" borderId="46" xfId="0" applyFont="1" applyBorder="1" applyAlignment="1">
      <alignment horizontal="left" vertical="top" wrapText="1"/>
    </xf>
    <xf numFmtId="0" fontId="90" fillId="0" borderId="4" xfId="0" applyFont="1" applyBorder="1" applyAlignment="1">
      <alignment horizontal="left" vertical="top" wrapText="1"/>
    </xf>
    <xf numFmtId="0" fontId="90" fillId="0" borderId="6" xfId="0" applyFont="1" applyBorder="1" applyAlignment="1">
      <alignment horizontal="left" vertical="top" wrapText="1"/>
    </xf>
    <xf numFmtId="0" fontId="90" fillId="0" borderId="47" xfId="0" applyFont="1" applyBorder="1" applyAlignment="1">
      <alignment horizontal="left" vertical="top" wrapText="1"/>
    </xf>
    <xf numFmtId="0" fontId="90" fillId="0" borderId="7" xfId="0" applyFont="1" applyBorder="1" applyAlignment="1">
      <alignment horizontal="left" vertical="top" wrapText="1"/>
    </xf>
    <xf numFmtId="0" fontId="90" fillId="0" borderId="3" xfId="0" applyFont="1" applyBorder="1" applyAlignment="1">
      <alignment horizontal="left" vertical="top"/>
    </xf>
    <xf numFmtId="0" fontId="90" fillId="0" borderId="46" xfId="0" applyFont="1" applyBorder="1" applyAlignment="1">
      <alignment horizontal="left" vertical="top"/>
    </xf>
    <xf numFmtId="0" fontId="90" fillId="0" borderId="4" xfId="0" applyFont="1" applyBorder="1" applyAlignment="1">
      <alignment horizontal="left" vertical="top"/>
    </xf>
    <xf numFmtId="49" fontId="90" fillId="0" borderId="6" xfId="0" applyNumberFormat="1" applyFont="1" applyBorder="1" applyAlignment="1">
      <alignment horizontal="left" vertical="top" wrapText="1"/>
    </xf>
    <xf numFmtId="49" fontId="90" fillId="0" borderId="47" xfId="0" applyNumberFormat="1" applyFont="1" applyBorder="1" applyAlignment="1">
      <alignment horizontal="left" vertical="top" wrapText="1"/>
    </xf>
    <xf numFmtId="49" fontId="90" fillId="0" borderId="7" xfId="0" applyNumberFormat="1" applyFont="1" applyBorder="1" applyAlignment="1">
      <alignment horizontal="left" vertical="top" wrapText="1"/>
    </xf>
    <xf numFmtId="0" fontId="90" fillId="0" borderId="2" xfId="0" applyFont="1" applyBorder="1" applyAlignment="1">
      <alignment horizontal="left" vertical="top"/>
    </xf>
    <xf numFmtId="0" fontId="90" fillId="0" borderId="0" xfId="0" applyFont="1" applyBorder="1" applyAlignment="1">
      <alignment horizontal="left" vertical="top"/>
    </xf>
    <xf numFmtId="0" fontId="90" fillId="0" borderId="5" xfId="0" applyFont="1" applyBorder="1" applyAlignment="1">
      <alignment horizontal="left" vertical="top"/>
    </xf>
    <xf numFmtId="0" fontId="38" fillId="0" borderId="39" xfId="0" applyFont="1" applyBorder="1" applyAlignment="1">
      <alignment horizontal="center" wrapText="1"/>
    </xf>
    <xf numFmtId="0" fontId="38" fillId="0" borderId="40" xfId="0" applyFont="1" applyBorder="1" applyAlignment="1">
      <alignment horizontal="center" wrapText="1"/>
    </xf>
    <xf numFmtId="0" fontId="38" fillId="0" borderId="41" xfId="0" applyFont="1" applyBorder="1" applyAlignment="1">
      <alignment horizontal="center" wrapText="1"/>
    </xf>
    <xf numFmtId="0" fontId="88" fillId="0" borderId="0" xfId="0" applyFont="1" applyAlignment="1">
      <alignment horizontal="center" vertical="center"/>
    </xf>
    <xf numFmtId="0" fontId="88" fillId="0" borderId="47" xfId="0" applyFont="1" applyBorder="1" applyAlignment="1">
      <alignment horizontal="center" vertical="center"/>
    </xf>
    <xf numFmtId="0" fontId="27" fillId="0" borderId="39" xfId="0" applyFont="1" applyBorder="1" applyAlignment="1">
      <alignment horizontal="center"/>
    </xf>
    <xf numFmtId="0" fontId="27" fillId="0" borderId="40" xfId="0" applyFont="1" applyBorder="1" applyAlignment="1">
      <alignment horizontal="center"/>
    </xf>
    <xf numFmtId="0" fontId="41" fillId="0" borderId="39" xfId="0" applyFont="1" applyBorder="1" applyAlignment="1">
      <alignment horizontal="center"/>
    </xf>
    <xf numFmtId="0" fontId="41" fillId="0" borderId="41" xfId="0" applyFont="1" applyBorder="1" applyAlignment="1">
      <alignment horizontal="center"/>
    </xf>
    <xf numFmtId="0" fontId="41" fillId="0" borderId="40" xfId="0" applyFont="1" applyBorder="1" applyAlignment="1">
      <alignment horizontal="center" vertical="top"/>
    </xf>
    <xf numFmtId="0" fontId="41" fillId="0" borderId="41" xfId="0" applyFont="1" applyBorder="1" applyAlignment="1">
      <alignment horizontal="center" vertical="top"/>
    </xf>
    <xf numFmtId="0" fontId="38" fillId="0" borderId="1" xfId="0" applyFont="1" applyBorder="1" applyAlignment="1">
      <alignment horizontal="left"/>
    </xf>
    <xf numFmtId="0" fontId="38" fillId="0" borderId="26" xfId="0" applyFont="1" applyBorder="1" applyAlignment="1">
      <alignment horizontal="left"/>
    </xf>
    <xf numFmtId="0" fontId="38" fillId="0" borderId="8" xfId="0" applyFont="1" applyBorder="1" applyAlignment="1">
      <alignment horizontal="left"/>
    </xf>
    <xf numFmtId="0" fontId="38" fillId="0" borderId="55" xfId="0" applyFont="1" applyBorder="1" applyAlignment="1">
      <alignment horizontal="left"/>
    </xf>
    <xf numFmtId="0" fontId="87" fillId="0" borderId="39" xfId="0" applyFont="1" applyBorder="1" applyAlignment="1">
      <alignment horizontal="center" vertical="center" wrapText="1"/>
    </xf>
    <xf numFmtId="0" fontId="87" fillId="0" borderId="40" xfId="0" applyFont="1" applyBorder="1" applyAlignment="1">
      <alignment horizontal="center" vertical="center" wrapText="1"/>
    </xf>
    <xf numFmtId="0" fontId="87" fillId="0" borderId="41" xfId="0" applyFont="1" applyBorder="1" applyAlignment="1">
      <alignment horizontal="center" vertical="center" wrapText="1"/>
    </xf>
    <xf numFmtId="0" fontId="38" fillId="0" borderId="9" xfId="0" applyFont="1" applyBorder="1" applyAlignment="1">
      <alignment horizontal="left"/>
    </xf>
    <xf numFmtId="0" fontId="38" fillId="0" borderId="32" xfId="0" applyFont="1" applyBorder="1" applyAlignment="1">
      <alignment horizontal="left"/>
    </xf>
    <xf numFmtId="0" fontId="86" fillId="0" borderId="0" xfId="0" applyFont="1" applyAlignment="1">
      <alignment horizontal="center"/>
    </xf>
    <xf numFmtId="0" fontId="38" fillId="10" borderId="39" xfId="0" applyFont="1" applyFill="1" applyBorder="1" applyAlignment="1">
      <alignment horizontal="center"/>
    </xf>
    <xf numFmtId="0" fontId="38" fillId="10" borderId="40" xfId="0" applyFont="1" applyFill="1" applyBorder="1" applyAlignment="1">
      <alignment horizontal="center"/>
    </xf>
    <xf numFmtId="0" fontId="38" fillId="10" borderId="41" xfId="0" applyFont="1" applyFill="1" applyBorder="1" applyAlignment="1">
      <alignment horizontal="center"/>
    </xf>
    <xf numFmtId="0" fontId="12" fillId="0" borderId="0" xfId="0" applyFont="1" applyAlignment="1">
      <alignment horizontal="center"/>
    </xf>
    <xf numFmtId="0" fontId="46" fillId="0" borderId="0" xfId="0" applyFont="1" applyBorder="1" applyAlignment="1">
      <alignment horizontal="center" vertical="center" wrapText="1"/>
    </xf>
    <xf numFmtId="0" fontId="126" fillId="13" borderId="13" xfId="0" applyFont="1" applyFill="1" applyBorder="1" applyAlignment="1">
      <alignment horizontal="center" vertical="center"/>
    </xf>
    <xf numFmtId="0" fontId="126" fillId="13" borderId="14" xfId="0" applyFont="1" applyFill="1" applyBorder="1" applyAlignment="1">
      <alignment horizontal="center" vertical="center"/>
    </xf>
    <xf numFmtId="0" fontId="127" fillId="13" borderId="14" xfId="0" applyFont="1" applyFill="1" applyBorder="1" applyAlignment="1">
      <alignment horizontal="center" vertical="center"/>
    </xf>
    <xf numFmtId="0" fontId="127" fillId="13" borderId="15" xfId="0" applyFont="1" applyFill="1" applyBorder="1" applyAlignment="1">
      <alignment horizontal="center" vertical="center"/>
    </xf>
    <xf numFmtId="0" fontId="127" fillId="13" borderId="17" xfId="0" applyFont="1" applyFill="1" applyBorder="1" applyAlignment="1">
      <alignment horizontal="center" vertical="center"/>
    </xf>
    <xf numFmtId="0" fontId="127" fillId="13" borderId="18" xfId="0" applyFont="1" applyFill="1" applyBorder="1" applyAlignment="1">
      <alignment horizontal="center" vertical="center"/>
    </xf>
    <xf numFmtId="0" fontId="26" fillId="0" borderId="0" xfId="0" applyFont="1" applyAlignment="1">
      <alignment horizontal="center" vertical="justify"/>
    </xf>
    <xf numFmtId="0" fontId="26" fillId="0" borderId="0" xfId="0" applyFont="1" applyAlignment="1">
      <alignment horizontal="justify" vertical="justify" wrapText="1"/>
    </xf>
    <xf numFmtId="0" fontId="26" fillId="0" borderId="0" xfId="0" applyFont="1" applyAlignment="1">
      <alignment horizontal="justify" vertical="justify"/>
    </xf>
    <xf numFmtId="0" fontId="2" fillId="0" borderId="0" xfId="1" applyFont="1" applyAlignment="1">
      <alignment horizontal="justify" vertical="top" wrapText="1"/>
    </xf>
    <xf numFmtId="0" fontId="2" fillId="0" borderId="0" xfId="1" applyFont="1" applyAlignment="1">
      <alignment horizontal="justify" vertical="justify" wrapText="1"/>
    </xf>
    <xf numFmtId="0" fontId="2" fillId="0" borderId="0" xfId="1" applyFont="1" applyAlignment="1">
      <alignment horizontal="justify" vertical="justify"/>
    </xf>
    <xf numFmtId="0" fontId="25" fillId="0" borderId="0" xfId="1" applyFont="1" applyAlignment="1">
      <alignment horizontal="center"/>
    </xf>
    <xf numFmtId="0" fontId="10" fillId="0" borderId="0" xfId="1" applyFont="1" applyFill="1" applyAlignment="1">
      <alignment horizontal="center" vertical="center"/>
    </xf>
    <xf numFmtId="0" fontId="2" fillId="0" borderId="0" xfId="1" applyFont="1" applyAlignment="1">
      <alignment horizontal="justify" wrapText="1"/>
    </xf>
    <xf numFmtId="0" fontId="2" fillId="0" borderId="0" xfId="1" applyFont="1" applyAlignment="1">
      <alignment horizontal="justify" vertical="center" wrapText="1"/>
    </xf>
    <xf numFmtId="0" fontId="2" fillId="0" borderId="0" xfId="1" applyFont="1" applyAlignment="1">
      <alignment horizontal="left" vertical="top" wrapText="1"/>
    </xf>
    <xf numFmtId="0" fontId="18" fillId="0" borderId="0" xfId="1" applyFont="1" applyFill="1" applyAlignment="1">
      <alignment horizontal="center" vertical="center"/>
    </xf>
    <xf numFmtId="0" fontId="21" fillId="0" borderId="0" xfId="2" applyFont="1" applyFill="1" applyAlignment="1">
      <alignment horizontal="center"/>
    </xf>
    <xf numFmtId="49" fontId="160" fillId="0" borderId="21" xfId="0" applyNumberFormat="1" applyFont="1" applyBorder="1" applyAlignment="1" applyProtection="1">
      <alignment horizontal="justify" vertical="center"/>
    </xf>
    <xf numFmtId="49" fontId="160" fillId="0" borderId="26" xfId="0" applyNumberFormat="1" applyFont="1" applyBorder="1" applyAlignment="1" applyProtection="1">
      <alignment horizontal="justify" vertical="center"/>
    </xf>
    <xf numFmtId="49" fontId="160" fillId="0" borderId="11" xfId="0" applyNumberFormat="1" applyFont="1" applyBorder="1" applyAlignment="1" applyProtection="1">
      <alignment horizontal="justify" vertical="center"/>
    </xf>
    <xf numFmtId="49" fontId="160" fillId="0" borderId="32" xfId="0" applyNumberFormat="1" applyFont="1" applyBorder="1" applyAlignment="1" applyProtection="1">
      <alignment horizontal="justify" vertical="center"/>
    </xf>
    <xf numFmtId="49" fontId="160" fillId="15" borderId="21" xfId="0" applyNumberFormat="1" applyFont="1" applyFill="1" applyBorder="1" applyAlignment="1" applyProtection="1">
      <alignment horizontal="justify" vertical="center"/>
    </xf>
    <xf numFmtId="49" fontId="160" fillId="15" borderId="26" xfId="0" applyNumberFormat="1" applyFont="1" applyFill="1" applyBorder="1" applyAlignment="1" applyProtection="1">
      <alignment horizontal="justify" vertical="center"/>
    </xf>
    <xf numFmtId="49" fontId="160" fillId="15" borderId="89" xfId="0" applyNumberFormat="1" applyFont="1" applyFill="1" applyBorder="1" applyAlignment="1" applyProtection="1">
      <alignment horizontal="justify" vertical="center"/>
    </xf>
    <xf numFmtId="49" fontId="160" fillId="15" borderId="55" xfId="0" applyNumberFormat="1" applyFont="1" applyFill="1" applyBorder="1" applyAlignment="1" applyProtection="1">
      <alignment horizontal="justify" vertical="center"/>
    </xf>
    <xf numFmtId="49" fontId="160" fillId="15" borderId="11" xfId="0" applyNumberFormat="1" applyFont="1" applyFill="1" applyBorder="1" applyAlignment="1" applyProtection="1">
      <alignment horizontal="justify" vertical="center"/>
    </xf>
    <xf numFmtId="0" fontId="36" fillId="13" borderId="3" xfId="0" applyFont="1" applyFill="1" applyBorder="1" applyAlignment="1">
      <alignment horizontal="center" vertical="center"/>
    </xf>
    <xf numFmtId="0" fontId="36" fillId="13" borderId="96" xfId="0" applyFont="1" applyFill="1" applyBorder="1" applyAlignment="1">
      <alignment horizontal="center" vertical="center"/>
    </xf>
    <xf numFmtId="0" fontId="36" fillId="13" borderId="6" xfId="0" applyFont="1" applyFill="1" applyBorder="1" applyAlignment="1">
      <alignment horizontal="center" vertical="center"/>
    </xf>
    <xf numFmtId="0" fontId="36" fillId="13" borderId="91" xfId="0" applyFont="1" applyFill="1" applyBorder="1" applyAlignment="1">
      <alignment horizontal="center" vertical="center"/>
    </xf>
    <xf numFmtId="0" fontId="36" fillId="13" borderId="46" xfId="0" applyFont="1" applyFill="1" applyBorder="1" applyAlignment="1">
      <alignment horizontal="center" vertical="center"/>
    </xf>
    <xf numFmtId="0" fontId="36" fillId="13" borderId="4" xfId="0" applyFont="1" applyFill="1" applyBorder="1" applyAlignment="1">
      <alignment horizontal="center" vertical="center"/>
    </xf>
    <xf numFmtId="0" fontId="36" fillId="13" borderId="47" xfId="0" applyFont="1" applyFill="1" applyBorder="1" applyAlignment="1">
      <alignment horizontal="center" vertical="center"/>
    </xf>
    <xf numFmtId="0" fontId="36" fillId="13" borderId="7" xfId="0" applyFont="1" applyFill="1" applyBorder="1" applyAlignment="1">
      <alignment horizontal="center" vertical="center"/>
    </xf>
    <xf numFmtId="49" fontId="160" fillId="0" borderId="51" xfId="0" applyNumberFormat="1" applyFont="1" applyBorder="1" applyAlignment="1">
      <alignment horizontal="justify" vertical="center"/>
    </xf>
    <xf numFmtId="49" fontId="160" fillId="0" borderId="34" xfId="0" applyNumberFormat="1" applyFont="1" applyBorder="1" applyAlignment="1">
      <alignment horizontal="justify" vertical="center"/>
    </xf>
    <xf numFmtId="49" fontId="160" fillId="15" borderId="51" xfId="0" applyNumberFormat="1" applyFont="1" applyFill="1" applyBorder="1" applyAlignment="1">
      <alignment horizontal="justify" vertical="center"/>
    </xf>
    <xf numFmtId="49" fontId="160" fillId="15" borderId="34" xfId="0" applyNumberFormat="1" applyFont="1" applyFill="1" applyBorder="1" applyAlignment="1">
      <alignment horizontal="justify" vertical="center"/>
    </xf>
    <xf numFmtId="49" fontId="160" fillId="0" borderId="11" xfId="0" applyNumberFormat="1" applyFont="1" applyBorder="1" applyAlignment="1">
      <alignment horizontal="justify" vertical="center"/>
    </xf>
    <xf numFmtId="49" fontId="160" fillId="0" borderId="32" xfId="0" applyNumberFormat="1" applyFont="1" applyBorder="1" applyAlignment="1">
      <alignment horizontal="justify" vertical="center"/>
    </xf>
    <xf numFmtId="49" fontId="160" fillId="15" borderId="21" xfId="0" applyNumberFormat="1" applyFont="1" applyFill="1" applyBorder="1" applyAlignment="1">
      <alignment horizontal="justify" vertical="center"/>
    </xf>
    <xf numFmtId="49" fontId="160" fillId="15" borderId="26" xfId="0" applyNumberFormat="1" applyFont="1" applyFill="1" applyBorder="1" applyAlignment="1">
      <alignment horizontal="justify" vertical="center"/>
    </xf>
    <xf numFmtId="49" fontId="160" fillId="0" borderId="21" xfId="0" applyNumberFormat="1" applyFont="1" applyBorder="1" applyAlignment="1">
      <alignment horizontal="justify" vertical="center"/>
    </xf>
    <xf numFmtId="49" fontId="160" fillId="0" borderId="26" xfId="0" applyNumberFormat="1" applyFont="1" applyBorder="1" applyAlignment="1">
      <alignment horizontal="justify" vertical="center"/>
    </xf>
    <xf numFmtId="49" fontId="160" fillId="0" borderId="24" xfId="0" applyNumberFormat="1" applyFont="1" applyBorder="1" applyAlignment="1">
      <alignment horizontal="justify" vertical="center"/>
    </xf>
    <xf numFmtId="49" fontId="160" fillId="0" borderId="22" xfId="0" applyNumberFormat="1" applyFont="1" applyBorder="1" applyAlignment="1">
      <alignment horizontal="justify" vertical="center"/>
    </xf>
    <xf numFmtId="0" fontId="36" fillId="13" borderId="3" xfId="0" applyFont="1" applyFill="1" applyBorder="1" applyAlignment="1">
      <alignment horizontal="center" vertical="center" wrapText="1"/>
    </xf>
    <xf numFmtId="0" fontId="36" fillId="13" borderId="96" xfId="0" applyFont="1" applyFill="1" applyBorder="1" applyAlignment="1">
      <alignment horizontal="center" vertical="center" wrapText="1"/>
    </xf>
    <xf numFmtId="0" fontId="36" fillId="13" borderId="6" xfId="0" applyFont="1" applyFill="1" applyBorder="1" applyAlignment="1">
      <alignment horizontal="center" vertical="center" wrapText="1"/>
    </xf>
    <xf numFmtId="0" fontId="36" fillId="13" borderId="91" xfId="0" applyFont="1" applyFill="1" applyBorder="1" applyAlignment="1">
      <alignment horizontal="center" vertical="center" wrapText="1"/>
    </xf>
    <xf numFmtId="0" fontId="36" fillId="13" borderId="46" xfId="0" applyFont="1" applyFill="1" applyBorder="1" applyAlignment="1">
      <alignment horizontal="center" vertical="center" wrapText="1"/>
    </xf>
    <xf numFmtId="0" fontId="36" fillId="13" borderId="4" xfId="0" applyFont="1" applyFill="1" applyBorder="1" applyAlignment="1">
      <alignment horizontal="center" vertical="center" wrapText="1"/>
    </xf>
    <xf numFmtId="0" fontId="36" fillId="13" borderId="47" xfId="0" applyFont="1" applyFill="1" applyBorder="1" applyAlignment="1">
      <alignment horizontal="center" vertical="center" wrapText="1"/>
    </xf>
    <xf numFmtId="0" fontId="36" fillId="13" borderId="7" xfId="0" applyFont="1" applyFill="1" applyBorder="1" applyAlignment="1">
      <alignment horizontal="center" vertical="center" wrapText="1"/>
    </xf>
    <xf numFmtId="49" fontId="160" fillId="15" borderId="20" xfId="0" applyNumberFormat="1" applyFont="1" applyFill="1" applyBorder="1" applyAlignment="1">
      <alignment horizontal="justify" vertical="center"/>
    </xf>
    <xf numFmtId="49" fontId="160" fillId="15" borderId="18" xfId="0" applyNumberFormat="1" applyFont="1" applyFill="1" applyBorder="1" applyAlignment="1">
      <alignment horizontal="justify" vertical="center"/>
    </xf>
    <xf numFmtId="0" fontId="99" fillId="0" borderId="48" xfId="0" applyFont="1" applyBorder="1" applyAlignment="1">
      <alignment horizontal="justify" vertical="justify" wrapText="1"/>
    </xf>
    <xf numFmtId="0" fontId="99" fillId="0" borderId="11" xfId="0" applyFont="1" applyBorder="1" applyAlignment="1">
      <alignment horizontal="justify" vertical="justify" wrapText="1"/>
    </xf>
    <xf numFmtId="0" fontId="27" fillId="0" borderId="0" xfId="0" applyFont="1" applyBorder="1" applyAlignment="1">
      <alignment horizontal="center" vertical="justify"/>
    </xf>
    <xf numFmtId="0" fontId="27" fillId="0" borderId="0" xfId="0" applyFont="1" applyFill="1" applyBorder="1" applyAlignment="1">
      <alignment horizontal="center" vertical="justify"/>
    </xf>
    <xf numFmtId="14" fontId="27" fillId="0" borderId="0" xfId="0" applyNumberFormat="1" applyFont="1" applyBorder="1" applyAlignment="1">
      <alignment horizontal="center"/>
    </xf>
    <xf numFmtId="0" fontId="114" fillId="0" borderId="3" xfId="0" applyFont="1" applyBorder="1" applyAlignment="1">
      <alignment horizontal="center" vertical="center" wrapText="1"/>
    </xf>
    <xf numFmtId="0" fontId="114" fillId="0" borderId="4" xfId="0" applyFont="1" applyBorder="1" applyAlignment="1">
      <alignment horizontal="center" vertical="center" wrapText="1"/>
    </xf>
    <xf numFmtId="0" fontId="114" fillId="0" borderId="6" xfId="0" applyFont="1" applyBorder="1" applyAlignment="1">
      <alignment horizontal="center" vertical="center" wrapText="1"/>
    </xf>
    <xf numFmtId="0" fontId="114" fillId="0" borderId="7" xfId="0" applyFont="1" applyBorder="1" applyAlignment="1">
      <alignment horizontal="center" vertical="center" wrapText="1"/>
    </xf>
    <xf numFmtId="0" fontId="115" fillId="0" borderId="49" xfId="0" applyFont="1" applyBorder="1" applyAlignment="1">
      <alignment horizontal="center" wrapText="1"/>
    </xf>
    <xf numFmtId="0" fontId="115" fillId="0" borderId="6" xfId="0" applyFont="1" applyBorder="1" applyAlignment="1">
      <alignment horizontal="center" wrapText="1"/>
    </xf>
    <xf numFmtId="0" fontId="115" fillId="0" borderId="40" xfId="0" applyFont="1" applyBorder="1" applyAlignment="1">
      <alignment horizontal="center"/>
    </xf>
    <xf numFmtId="0" fontId="114" fillId="0" borderId="3" xfId="0" applyFont="1" applyBorder="1" applyAlignment="1">
      <alignment horizontal="center" vertical="center"/>
    </xf>
    <xf numFmtId="0" fontId="114" fillId="0" borderId="4" xfId="0" applyFont="1" applyBorder="1" applyAlignment="1">
      <alignment horizontal="center" vertical="center"/>
    </xf>
    <xf numFmtId="0" fontId="114" fillId="0" borderId="47" xfId="0" applyFont="1" applyBorder="1" applyAlignment="1">
      <alignment horizontal="center" vertical="center"/>
    </xf>
    <xf numFmtId="0" fontId="114" fillId="0" borderId="7" xfId="0" applyFont="1" applyBorder="1" applyAlignment="1">
      <alignment horizontal="center" vertical="center"/>
    </xf>
    <xf numFmtId="0" fontId="120" fillId="0" borderId="0" xfId="2" applyFont="1" applyFill="1" applyAlignment="1">
      <alignment horizontal="justify" vertical="justify" wrapText="1"/>
    </xf>
    <xf numFmtId="0" fontId="120" fillId="0" borderId="0" xfId="2" applyFont="1" applyFill="1" applyAlignment="1">
      <alignment horizontal="justify" vertical="center" wrapText="1"/>
    </xf>
    <xf numFmtId="0" fontId="99" fillId="0" borderId="10" xfId="0" applyFont="1" applyBorder="1" applyAlignment="1">
      <alignment horizontal="center"/>
    </xf>
    <xf numFmtId="0" fontId="99" fillId="0" borderId="33" xfId="0" applyFont="1" applyBorder="1" applyAlignment="1">
      <alignment horizontal="center"/>
    </xf>
    <xf numFmtId="0" fontId="114" fillId="5" borderId="2" xfId="0" applyFont="1" applyFill="1" applyBorder="1" applyAlignment="1">
      <alignment horizontal="left" vertical="justify" wrapText="1"/>
    </xf>
    <xf numFmtId="0" fontId="114" fillId="5" borderId="43" xfId="0" applyFont="1" applyFill="1" applyBorder="1" applyAlignment="1">
      <alignment horizontal="left" vertical="justify" wrapText="1"/>
    </xf>
    <xf numFmtId="0" fontId="121" fillId="0" borderId="39" xfId="5" applyFont="1" applyBorder="1" applyAlignment="1">
      <alignment horizontal="center" vertical="justify"/>
    </xf>
    <xf numFmtId="0" fontId="121" fillId="0" borderId="40" xfId="5" applyFont="1" applyBorder="1" applyAlignment="1">
      <alignment horizontal="center" vertical="justify"/>
    </xf>
    <xf numFmtId="0" fontId="121" fillId="0" borderId="41" xfId="5" applyFont="1" applyBorder="1" applyAlignment="1">
      <alignment horizontal="center" vertical="justify"/>
    </xf>
    <xf numFmtId="0" fontId="109" fillId="0" borderId="0" xfId="5" applyFont="1" applyFill="1" applyAlignment="1">
      <alignment horizontal="center"/>
    </xf>
    <xf numFmtId="9" fontId="114" fillId="4" borderId="49" xfId="4" applyFont="1" applyFill="1" applyBorder="1" applyAlignment="1" applyProtection="1">
      <alignment horizontal="left" vertical="center"/>
    </xf>
    <xf numFmtId="9" fontId="114" fillId="4" borderId="50" xfId="4" applyFont="1" applyFill="1" applyBorder="1" applyAlignment="1" applyProtection="1">
      <alignment horizontal="left" vertical="center"/>
    </xf>
    <xf numFmtId="0" fontId="109" fillId="6" borderId="39" xfId="5" applyFont="1" applyFill="1" applyBorder="1" applyAlignment="1">
      <alignment horizontal="center"/>
    </xf>
    <xf numFmtId="0" fontId="109" fillId="6" borderId="40" xfId="5" applyFont="1" applyFill="1" applyBorder="1" applyAlignment="1">
      <alignment horizontal="center"/>
    </xf>
    <xf numFmtId="0" fontId="109" fillId="6" borderId="41" xfId="5" applyFont="1" applyFill="1" applyBorder="1" applyAlignment="1">
      <alignment horizontal="center"/>
    </xf>
    <xf numFmtId="0" fontId="109" fillId="6" borderId="40" xfId="5" applyFont="1" applyFill="1" applyBorder="1" applyAlignment="1">
      <alignment horizontal="center" vertical="center"/>
    </xf>
    <xf numFmtId="0" fontId="99" fillId="0" borderId="6" xfId="0" applyFont="1" applyBorder="1" applyAlignment="1">
      <alignment horizontal="justify" vertical="justify" wrapText="1"/>
    </xf>
    <xf numFmtId="0" fontId="99" fillId="0" borderId="52" xfId="0" applyFont="1" applyBorder="1" applyAlignment="1">
      <alignment horizontal="justify" vertical="justify" wrapText="1"/>
    </xf>
    <xf numFmtId="0" fontId="99" fillId="0" borderId="54" xfId="0" applyFont="1" applyBorder="1" applyAlignment="1">
      <alignment horizontal="center"/>
    </xf>
    <xf numFmtId="0" fontId="99" fillId="0" borderId="7" xfId="0" applyFont="1" applyBorder="1" applyAlignment="1">
      <alignment horizontal="center"/>
    </xf>
    <xf numFmtId="0" fontId="44" fillId="0" borderId="8" xfId="0" applyFont="1" applyFill="1" applyBorder="1" applyAlignment="1">
      <alignment horizontal="center" vertical="center"/>
    </xf>
    <xf numFmtId="0" fontId="44" fillId="0" borderId="12" xfId="0" applyFont="1" applyFill="1" applyBorder="1" applyAlignment="1">
      <alignment horizontal="center" vertical="center"/>
    </xf>
    <xf numFmtId="0" fontId="44" fillId="0" borderId="9" xfId="0" applyFont="1" applyFill="1" applyBorder="1" applyAlignment="1">
      <alignment horizontal="center" vertical="center"/>
    </xf>
    <xf numFmtId="0" fontId="22" fillId="0" borderId="0" xfId="0" applyFont="1" applyAlignment="1">
      <alignment horizontal="right"/>
    </xf>
    <xf numFmtId="0" fontId="27" fillId="0" borderId="0" xfId="0" applyFont="1" applyAlignment="1">
      <alignment horizontal="center"/>
    </xf>
    <xf numFmtId="14" fontId="38" fillId="0" borderId="0" xfId="0" applyNumberFormat="1" applyFont="1" applyAlignment="1">
      <alignment horizontal="center"/>
    </xf>
    <xf numFmtId="0" fontId="38" fillId="0" borderId="0" xfId="0" applyFont="1" applyAlignment="1">
      <alignment horizontal="center"/>
    </xf>
    <xf numFmtId="0" fontId="45" fillId="0" borderId="0" xfId="0" applyFont="1" applyAlignment="1">
      <alignment horizontal="center"/>
    </xf>
    <xf numFmtId="0" fontId="25" fillId="0" borderId="0" xfId="0" applyFont="1" applyAlignment="1">
      <alignment horizontal="center"/>
    </xf>
    <xf numFmtId="0" fontId="26" fillId="0" borderId="39" xfId="0" applyFont="1" applyBorder="1" applyAlignment="1">
      <alignment horizontal="center"/>
    </xf>
    <xf numFmtId="0" fontId="26" fillId="0" borderId="40" xfId="0" applyFont="1" applyBorder="1" applyAlignment="1">
      <alignment horizontal="center"/>
    </xf>
    <xf numFmtId="0" fontId="26" fillId="0" borderId="41" xfId="0" applyFont="1" applyBorder="1" applyAlignment="1">
      <alignment horizontal="center"/>
    </xf>
    <xf numFmtId="0" fontId="27" fillId="0" borderId="25" xfId="0" applyFont="1" applyBorder="1" applyAlignment="1">
      <alignment horizontal="justify" vertical="justify"/>
    </xf>
    <xf numFmtId="0" fontId="27" fillId="0" borderId="26" xfId="0" applyFont="1" applyBorder="1" applyAlignment="1">
      <alignment horizontal="justify" vertical="justify"/>
    </xf>
    <xf numFmtId="0" fontId="12" fillId="0" borderId="0" xfId="2" applyFont="1" applyFill="1" applyAlignment="1">
      <alignment horizontal="left" vertical="center"/>
    </xf>
    <xf numFmtId="0" fontId="38" fillId="0" borderId="0" xfId="0" applyFont="1" applyAlignment="1">
      <alignment horizontal="justify" vertical="justify"/>
    </xf>
    <xf numFmtId="0" fontId="42" fillId="0" borderId="0" xfId="0" applyFont="1" applyAlignment="1">
      <alignment horizontal="center"/>
    </xf>
    <xf numFmtId="0" fontId="27" fillId="0" borderId="13" xfId="0" applyFont="1" applyFill="1" applyBorder="1" applyAlignment="1">
      <alignment horizontal="center" vertical="center"/>
    </xf>
    <xf numFmtId="0" fontId="27" fillId="0" borderId="15" xfId="0" applyFont="1" applyFill="1" applyBorder="1" applyAlignment="1">
      <alignment horizontal="center" vertical="center"/>
    </xf>
    <xf numFmtId="0" fontId="27" fillId="0" borderId="16" xfId="0" applyFont="1" applyFill="1" applyBorder="1" applyAlignment="1">
      <alignment horizontal="center" vertical="center"/>
    </xf>
    <xf numFmtId="0" fontId="27" fillId="0" borderId="18" xfId="0" applyFont="1" applyFill="1" applyBorder="1" applyAlignment="1">
      <alignment horizontal="center" vertical="center"/>
    </xf>
    <xf numFmtId="0" fontId="27" fillId="0" borderId="19" xfId="0" applyFont="1" applyFill="1" applyBorder="1" applyAlignment="1">
      <alignment horizontal="center" vertical="center"/>
    </xf>
    <xf numFmtId="0" fontId="27" fillId="0" borderId="14" xfId="0" applyFont="1" applyFill="1" applyBorder="1" applyAlignment="1">
      <alignment horizontal="center" vertical="center"/>
    </xf>
    <xf numFmtId="0" fontId="46" fillId="0" borderId="13" xfId="0" applyFont="1" applyFill="1" applyBorder="1" applyAlignment="1">
      <alignment horizontal="center" vertical="center" wrapText="1"/>
    </xf>
    <xf numFmtId="0" fontId="46" fillId="0" borderId="15" xfId="0" applyFont="1" applyFill="1" applyBorder="1" applyAlignment="1">
      <alignment horizontal="center" vertical="center" wrapText="1"/>
    </xf>
    <xf numFmtId="0" fontId="46" fillId="0" borderId="16" xfId="0" applyFont="1" applyFill="1" applyBorder="1" applyAlignment="1">
      <alignment horizontal="center" vertical="center" wrapText="1"/>
    </xf>
    <xf numFmtId="0" fontId="46" fillId="0" borderId="18" xfId="0" applyFont="1" applyFill="1" applyBorder="1" applyAlignment="1">
      <alignment horizontal="center" vertical="center" wrapText="1"/>
    </xf>
    <xf numFmtId="0" fontId="27" fillId="0" borderId="22" xfId="0" applyFont="1" applyFill="1" applyBorder="1" applyAlignment="1">
      <alignment horizontal="center" vertical="center"/>
    </xf>
    <xf numFmtId="0" fontId="27" fillId="0" borderId="23" xfId="0" applyFont="1" applyFill="1" applyBorder="1" applyAlignment="1">
      <alignment horizontal="center" vertical="center"/>
    </xf>
    <xf numFmtId="0" fontId="26" fillId="0" borderId="24" xfId="0" applyFont="1" applyFill="1" applyBorder="1" applyAlignment="1">
      <alignment horizontal="left" vertical="justify"/>
    </xf>
    <xf numFmtId="0" fontId="26" fillId="0" borderId="22" xfId="0" applyFont="1" applyFill="1" applyBorder="1" applyAlignment="1">
      <alignment horizontal="left" vertical="justify"/>
    </xf>
    <xf numFmtId="0" fontId="26" fillId="0" borderId="25" xfId="0" applyFont="1" applyBorder="1" applyAlignment="1">
      <alignment horizontal="justify" vertical="justify"/>
    </xf>
    <xf numFmtId="0" fontId="26" fillId="0" borderId="26" xfId="0" applyFont="1" applyBorder="1" applyAlignment="1">
      <alignment horizontal="justify" vertical="justify"/>
    </xf>
    <xf numFmtId="0" fontId="26" fillId="0" borderId="16" xfId="0" applyFont="1" applyBorder="1" applyAlignment="1">
      <alignment horizontal="justify" vertical="justify"/>
    </xf>
    <xf numFmtId="0" fontId="26" fillId="0" borderId="18" xfId="0" applyFont="1" applyBorder="1" applyAlignment="1">
      <alignment horizontal="justify" vertical="justify"/>
    </xf>
    <xf numFmtId="0" fontId="27" fillId="0" borderId="0" xfId="0" applyFont="1" applyAlignment="1">
      <alignment horizontal="justify" vertical="justify"/>
    </xf>
    <xf numFmtId="0" fontId="108" fillId="0" borderId="0" xfId="0" applyFont="1" applyAlignment="1">
      <alignment horizontal="center" textRotation="255"/>
    </xf>
    <xf numFmtId="0" fontId="100" fillId="0" borderId="0" xfId="0" applyFont="1" applyAlignment="1">
      <alignment horizontal="justify" vertical="justify" wrapText="1"/>
    </xf>
    <xf numFmtId="0" fontId="106" fillId="0" borderId="45" xfId="0" applyFont="1" applyBorder="1" applyAlignment="1">
      <alignment horizontal="left" wrapText="1"/>
    </xf>
    <xf numFmtId="0" fontId="106" fillId="0" borderId="56" xfId="0" applyFont="1" applyBorder="1" applyAlignment="1">
      <alignment horizontal="left" wrapText="1"/>
    </xf>
    <xf numFmtId="0" fontId="110" fillId="0" borderId="0" xfId="0" applyFont="1" applyAlignment="1">
      <alignment horizontal="left" vertical="justify"/>
    </xf>
    <xf numFmtId="49" fontId="103" fillId="0" borderId="0" xfId="0" applyNumberFormat="1" applyFont="1" applyAlignment="1">
      <alignment horizontal="justify" vertical="justify" wrapText="1"/>
    </xf>
    <xf numFmtId="0" fontId="107" fillId="0" borderId="0" xfId="0" applyFont="1" applyAlignment="1">
      <alignment horizontal="center" textRotation="255"/>
    </xf>
    <xf numFmtId="0" fontId="100" fillId="0" borderId="0" xfId="0" applyFont="1" applyAlignment="1">
      <alignment horizontal="left" vertical="top" wrapText="1"/>
    </xf>
    <xf numFmtId="0" fontId="106" fillId="0" borderId="0" xfId="0" applyFont="1" applyAlignment="1">
      <alignment horizontal="justify" vertical="justify" wrapText="1"/>
    </xf>
    <xf numFmtId="49" fontId="107" fillId="0" borderId="0" xfId="0" applyNumberFormat="1" applyFont="1" applyAlignment="1">
      <alignment horizontal="justify" vertical="justify" wrapText="1"/>
    </xf>
    <xf numFmtId="49" fontId="109" fillId="0" borderId="0" xfId="0" applyNumberFormat="1" applyFont="1" applyAlignment="1">
      <alignment horizontal="justify" vertical="justify" wrapText="1"/>
    </xf>
    <xf numFmtId="0" fontId="44" fillId="0" borderId="55" xfId="0" applyFont="1" applyFill="1" applyBorder="1" applyAlignment="1">
      <alignment horizontal="center" vertical="center"/>
    </xf>
    <xf numFmtId="0" fontId="44" fillId="0" borderId="42" xfId="0" applyFont="1" applyFill="1" applyBorder="1" applyAlignment="1">
      <alignment horizontal="center" vertical="center"/>
    </xf>
    <xf numFmtId="0" fontId="44" fillId="0" borderId="32" xfId="0" applyFont="1" applyFill="1" applyBorder="1" applyAlignment="1">
      <alignment horizontal="center" vertical="center"/>
    </xf>
    <xf numFmtId="0" fontId="22" fillId="0" borderId="0" xfId="0" applyFont="1" applyBorder="1" applyAlignment="1">
      <alignment horizontal="right"/>
    </xf>
    <xf numFmtId="0" fontId="104" fillId="12" borderId="45" xfId="0" applyFont="1" applyFill="1" applyBorder="1" applyAlignment="1">
      <alignment horizontal="center" vertical="center"/>
    </xf>
    <xf numFmtId="0" fontId="104" fillId="12" borderId="56" xfId="0" applyFont="1" applyFill="1" applyBorder="1" applyAlignment="1">
      <alignment horizontal="center" vertical="center"/>
    </xf>
    <xf numFmtId="0" fontId="104" fillId="12" borderId="21" xfId="0" applyFont="1" applyFill="1" applyBorder="1" applyAlignment="1">
      <alignment horizontal="center" vertical="center"/>
    </xf>
    <xf numFmtId="0" fontId="105" fillId="0" borderId="8" xfId="0" applyFont="1" applyBorder="1" applyAlignment="1">
      <alignment horizontal="center" vertical="center" wrapText="1"/>
    </xf>
    <xf numFmtId="0" fontId="105" fillId="0" borderId="9" xfId="0" applyFont="1" applyBorder="1" applyAlignment="1">
      <alignment horizontal="center" vertical="center" wrapText="1"/>
    </xf>
    <xf numFmtId="43" fontId="105" fillId="0" borderId="8" xfId="11" applyFont="1" applyBorder="1" applyAlignment="1">
      <alignment horizontal="center" vertical="center"/>
    </xf>
    <xf numFmtId="43" fontId="105" fillId="0" borderId="9" xfId="11" applyFont="1" applyBorder="1" applyAlignment="1">
      <alignment horizontal="center" vertical="center"/>
    </xf>
    <xf numFmtId="0" fontId="105" fillId="0" borderId="45" xfId="0" applyFont="1" applyBorder="1" applyAlignment="1">
      <alignment horizontal="center" vertical="center" wrapText="1"/>
    </xf>
    <xf numFmtId="0" fontId="105" fillId="0" borderId="21" xfId="0" applyFont="1" applyBorder="1" applyAlignment="1">
      <alignment horizontal="center" vertical="center" wrapText="1"/>
    </xf>
    <xf numFmtId="0" fontId="105" fillId="0" borderId="45" xfId="0" applyFont="1" applyBorder="1" applyAlignment="1">
      <alignment horizontal="center" wrapText="1"/>
    </xf>
    <xf numFmtId="0" fontId="105" fillId="0" borderId="21" xfId="0" applyFont="1" applyBorder="1" applyAlignment="1">
      <alignment horizontal="center" wrapText="1"/>
    </xf>
    <xf numFmtId="0" fontId="15" fillId="0" borderId="0" xfId="8" applyFont="1" applyAlignment="1">
      <alignment horizontal="justify" vertical="center" wrapText="1"/>
    </xf>
    <xf numFmtId="0" fontId="16" fillId="0" borderId="0" xfId="8" applyFont="1" applyAlignment="1">
      <alignment horizontal="left" vertical="center" wrapText="1"/>
    </xf>
    <xf numFmtId="0" fontId="101" fillId="0" borderId="71" xfId="0" applyFont="1" applyBorder="1" applyAlignment="1">
      <alignment horizontal="center"/>
    </xf>
    <xf numFmtId="0" fontId="101" fillId="0" borderId="72" xfId="0" applyFont="1" applyBorder="1" applyAlignment="1">
      <alignment horizontal="center"/>
    </xf>
    <xf numFmtId="0" fontId="111" fillId="0" borderId="55" xfId="0" applyFont="1" applyFill="1" applyBorder="1" applyAlignment="1">
      <alignment horizontal="center" vertical="center"/>
    </xf>
    <xf numFmtId="0" fontId="111" fillId="0" borderId="42" xfId="0" applyFont="1" applyFill="1" applyBorder="1" applyAlignment="1">
      <alignment horizontal="center" vertical="center"/>
    </xf>
    <xf numFmtId="0" fontId="111" fillId="0" borderId="32" xfId="0" applyFont="1" applyFill="1" applyBorder="1" applyAlignment="1">
      <alignment horizontal="center" vertical="center"/>
    </xf>
    <xf numFmtId="0" fontId="27" fillId="0" borderId="0" xfId="0" applyFont="1" applyBorder="1" applyAlignment="1">
      <alignment horizontal="center"/>
    </xf>
    <xf numFmtId="14" fontId="38" fillId="0" borderId="0" xfId="0" applyNumberFormat="1" applyFont="1" applyBorder="1" applyAlignment="1">
      <alignment horizontal="center"/>
    </xf>
    <xf numFmtId="0" fontId="38" fillId="0" borderId="0" xfId="0" applyFont="1" applyBorder="1" applyAlignment="1">
      <alignment horizontal="center"/>
    </xf>
    <xf numFmtId="14" fontId="38" fillId="0" borderId="6" xfId="0" applyNumberFormat="1" applyFont="1" applyBorder="1" applyAlignment="1">
      <alignment horizontal="center"/>
    </xf>
    <xf numFmtId="0" fontId="38" fillId="0" borderId="47" xfId="0" applyFont="1" applyBorder="1" applyAlignment="1">
      <alignment horizontal="center"/>
    </xf>
    <xf numFmtId="0" fontId="45" fillId="0" borderId="46" xfId="0" applyFont="1" applyBorder="1" applyAlignment="1">
      <alignment horizontal="center"/>
    </xf>
    <xf numFmtId="0" fontId="45" fillId="0" borderId="0" xfId="0" applyFont="1" applyBorder="1" applyAlignment="1">
      <alignment horizontal="center"/>
    </xf>
    <xf numFmtId="0" fontId="25" fillId="0" borderId="0" xfId="0" applyFont="1" applyBorder="1" applyAlignment="1">
      <alignment horizontal="center"/>
    </xf>
    <xf numFmtId="14" fontId="38" fillId="0" borderId="3" xfId="0" applyNumberFormat="1" applyFont="1" applyBorder="1" applyAlignment="1">
      <alignment horizontal="center"/>
    </xf>
    <xf numFmtId="0" fontId="38" fillId="0" borderId="46" xfId="0" applyFont="1" applyBorder="1" applyAlignment="1">
      <alignment horizontal="center"/>
    </xf>
    <xf numFmtId="0" fontId="12" fillId="0" borderId="2" xfId="2" applyFont="1" applyFill="1" applyBorder="1" applyAlignment="1">
      <alignment horizontal="left" vertical="center"/>
    </xf>
    <xf numFmtId="0" fontId="12" fillId="0" borderId="0" xfId="2" applyFont="1" applyFill="1" applyBorder="1" applyAlignment="1">
      <alignment horizontal="left" vertical="center"/>
    </xf>
    <xf numFmtId="0" fontId="12" fillId="0" borderId="6" xfId="2" applyFont="1" applyFill="1" applyBorder="1" applyAlignment="1">
      <alignment horizontal="left" vertical="center"/>
    </xf>
    <xf numFmtId="0" fontId="12" fillId="0" borderId="47" xfId="2" applyFont="1" applyFill="1" applyBorder="1" applyAlignment="1">
      <alignment horizontal="left" vertical="center"/>
    </xf>
    <xf numFmtId="0" fontId="38" fillId="0" borderId="0" xfId="0" applyFont="1" applyBorder="1" applyAlignment="1">
      <alignment horizontal="justify" vertical="justify"/>
    </xf>
    <xf numFmtId="0" fontId="38" fillId="0" borderId="5" xfId="0" applyFont="1" applyBorder="1" applyAlignment="1">
      <alignment horizontal="justify" vertical="justify"/>
    </xf>
    <xf numFmtId="0" fontId="38" fillId="0" borderId="47" xfId="0" applyFont="1" applyBorder="1" applyAlignment="1">
      <alignment horizontal="justify" vertical="justify"/>
    </xf>
    <xf numFmtId="0" fontId="38" fillId="0" borderId="7" xfId="0" applyFont="1" applyBorder="1" applyAlignment="1">
      <alignment horizontal="justify" vertical="justify"/>
    </xf>
    <xf numFmtId="0" fontId="27" fillId="0" borderId="24" xfId="0" applyFont="1" applyFill="1" applyBorder="1" applyAlignment="1">
      <alignment horizontal="left" vertical="justify"/>
    </xf>
    <xf numFmtId="0" fontId="27" fillId="0" borderId="22" xfId="0" applyFont="1" applyFill="1" applyBorder="1" applyAlignment="1">
      <alignment horizontal="left" vertical="justify"/>
    </xf>
    <xf numFmtId="0" fontId="26" fillId="0" borderId="25" xfId="0" applyFont="1" applyBorder="1" applyAlignment="1">
      <alignment horizontal="justify" vertical="justify" wrapText="1"/>
    </xf>
    <xf numFmtId="0" fontId="26" fillId="0" borderId="0" xfId="0" applyFont="1" applyFill="1" applyBorder="1" applyAlignment="1">
      <alignment horizontal="justify" vertical="justify" wrapText="1"/>
    </xf>
    <xf numFmtId="0" fontId="26" fillId="0" borderId="51" xfId="0" applyFont="1" applyBorder="1" applyAlignment="1">
      <alignment horizontal="justify" vertical="justify"/>
    </xf>
    <xf numFmtId="0" fontId="26" fillId="0" borderId="34" xfId="0" applyFont="1" applyBorder="1" applyAlignment="1">
      <alignment horizontal="justify" vertical="justify"/>
    </xf>
    <xf numFmtId="0" fontId="38" fillId="0" borderId="10" xfId="0" applyFont="1" applyBorder="1" applyAlignment="1">
      <alignment horizontal="center"/>
    </xf>
    <xf numFmtId="0" fontId="38" fillId="0" borderId="33" xfId="0" applyFont="1" applyBorder="1" applyAlignment="1">
      <alignment horizontal="center"/>
    </xf>
    <xf numFmtId="0" fontId="38" fillId="0" borderId="48" xfId="0" applyFont="1" applyBorder="1" applyAlignment="1">
      <alignment horizontal="justify" vertical="justify" wrapText="1"/>
    </xf>
    <xf numFmtId="0" fontId="38" fillId="0" borderId="11" xfId="0" applyFont="1" applyBorder="1" applyAlignment="1">
      <alignment horizontal="justify" vertical="justify" wrapText="1"/>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46" fillId="0" borderId="6" xfId="0" applyFont="1" applyBorder="1" applyAlignment="1">
      <alignment horizontal="center" vertical="center" wrapText="1"/>
    </xf>
    <xf numFmtId="0" fontId="46" fillId="0" borderId="7" xfId="0" applyFont="1" applyBorder="1" applyAlignment="1">
      <alignment horizontal="center" vertical="center" wrapText="1"/>
    </xf>
    <xf numFmtId="0" fontId="41" fillId="0" borderId="49" xfId="0" applyFont="1" applyBorder="1" applyAlignment="1">
      <alignment horizontal="center" wrapText="1"/>
    </xf>
    <xf numFmtId="0" fontId="41" fillId="0" borderId="6" xfId="0" applyFont="1" applyBorder="1" applyAlignment="1">
      <alignment horizontal="center" wrapText="1"/>
    </xf>
    <xf numFmtId="0" fontId="41" fillId="0" borderId="40" xfId="0" applyFont="1" applyBorder="1" applyAlignment="1">
      <alignment horizontal="center"/>
    </xf>
    <xf numFmtId="0" fontId="46" fillId="0" borderId="3" xfId="0" applyFont="1" applyBorder="1" applyAlignment="1">
      <alignment horizontal="center" vertical="center"/>
    </xf>
    <xf numFmtId="0" fontId="46" fillId="0" borderId="4" xfId="0" applyFont="1" applyBorder="1" applyAlignment="1">
      <alignment horizontal="center" vertical="center"/>
    </xf>
    <xf numFmtId="0" fontId="46" fillId="0" borderId="47" xfId="0" applyFont="1" applyBorder="1" applyAlignment="1">
      <alignment horizontal="center" vertical="center"/>
    </xf>
    <xf numFmtId="0" fontId="46" fillId="0" borderId="7" xfId="0" applyFont="1" applyBorder="1" applyAlignment="1">
      <alignment horizontal="center" vertical="center"/>
    </xf>
    <xf numFmtId="0" fontId="46" fillId="5" borderId="2" xfId="0" applyFont="1" applyFill="1" applyBorder="1" applyAlignment="1">
      <alignment horizontal="left" vertical="justify" wrapText="1"/>
    </xf>
    <xf numFmtId="0" fontId="46" fillId="5" borderId="43" xfId="0" applyFont="1" applyFill="1" applyBorder="1" applyAlignment="1">
      <alignment horizontal="left" vertical="justify" wrapText="1"/>
    </xf>
    <xf numFmtId="0" fontId="52" fillId="0" borderId="48" xfId="0" applyFont="1" applyBorder="1" applyAlignment="1">
      <alignment horizontal="justify" vertical="justify" wrapText="1"/>
    </xf>
    <xf numFmtId="0" fontId="52" fillId="0" borderId="11" xfId="0" applyFont="1" applyBorder="1" applyAlignment="1">
      <alignment horizontal="justify" vertical="justify" wrapText="1"/>
    </xf>
    <xf numFmtId="0" fontId="61" fillId="0" borderId="39" xfId="5" applyFont="1" applyBorder="1" applyAlignment="1">
      <alignment horizontal="center" vertical="justify"/>
    </xf>
    <xf numFmtId="0" fontId="61" fillId="0" borderId="40" xfId="5" applyFont="1" applyBorder="1" applyAlignment="1">
      <alignment horizontal="center" vertical="justify"/>
    </xf>
    <xf numFmtId="0" fontId="61" fillId="0" borderId="41" xfId="5" applyFont="1" applyBorder="1" applyAlignment="1">
      <alignment horizontal="center" vertical="justify"/>
    </xf>
    <xf numFmtId="0" fontId="38" fillId="0" borderId="6" xfId="0" applyFont="1" applyBorder="1" applyAlignment="1">
      <alignment horizontal="justify" vertical="justify" wrapText="1"/>
    </xf>
    <xf numFmtId="0" fontId="38" fillId="0" borderId="52" xfId="0" applyFont="1" applyBorder="1" applyAlignment="1">
      <alignment horizontal="justify" vertical="justify" wrapText="1"/>
    </xf>
    <xf numFmtId="0" fontId="38" fillId="0" borderId="54" xfId="0" applyFont="1" applyBorder="1" applyAlignment="1">
      <alignment horizontal="center"/>
    </xf>
    <xf numFmtId="0" fontId="38" fillId="0" borderId="7" xfId="0" applyFont="1" applyBorder="1" applyAlignment="1">
      <alignment horizontal="center"/>
    </xf>
    <xf numFmtId="0" fontId="56" fillId="0" borderId="0" xfId="5" applyFont="1" applyFill="1" applyAlignment="1">
      <alignment horizontal="center"/>
    </xf>
    <xf numFmtId="9" fontId="46" fillId="4" borderId="49" xfId="4" applyFont="1" applyFill="1" applyBorder="1" applyAlignment="1">
      <alignment horizontal="left" vertical="center"/>
    </xf>
    <xf numFmtId="9" fontId="46" fillId="4" borderId="50" xfId="4" applyFont="1" applyFill="1" applyBorder="1" applyAlignment="1">
      <alignment horizontal="left" vertical="center"/>
    </xf>
    <xf numFmtId="9" fontId="46" fillId="4" borderId="49" xfId="0" applyNumberFormat="1" applyFont="1" applyFill="1" applyBorder="1" applyAlignment="1">
      <alignment horizontal="left" vertical="center"/>
    </xf>
    <xf numFmtId="0" fontId="46" fillId="4" borderId="50" xfId="0" applyFont="1" applyFill="1" applyBorder="1" applyAlignment="1">
      <alignment horizontal="left" vertical="center"/>
    </xf>
    <xf numFmtId="0" fontId="56" fillId="6" borderId="39" xfId="5" applyFont="1" applyFill="1" applyBorder="1" applyAlignment="1">
      <alignment horizontal="center"/>
    </xf>
    <xf numFmtId="0" fontId="56" fillId="6" borderId="40" xfId="5" applyFont="1" applyFill="1" applyBorder="1" applyAlignment="1">
      <alignment horizontal="center"/>
    </xf>
    <xf numFmtId="0" fontId="56" fillId="6" borderId="41" xfId="5" applyFont="1" applyFill="1" applyBorder="1" applyAlignment="1">
      <alignment horizontal="center"/>
    </xf>
    <xf numFmtId="0" fontId="56" fillId="6" borderId="40" xfId="5" applyFont="1" applyFill="1" applyBorder="1" applyAlignment="1">
      <alignment horizontal="center" vertical="center"/>
    </xf>
    <xf numFmtId="0" fontId="27" fillId="0" borderId="3" xfId="0" applyFont="1" applyBorder="1" applyAlignment="1">
      <alignment horizontal="center"/>
    </xf>
    <xf numFmtId="0" fontId="27" fillId="0" borderId="46" xfId="0" applyFont="1" applyBorder="1" applyAlignment="1">
      <alignment horizontal="center"/>
    </xf>
    <xf numFmtId="14" fontId="38" fillId="0" borderId="2" xfId="0" applyNumberFormat="1" applyFont="1" applyBorder="1" applyAlignment="1">
      <alignment horizontal="center"/>
    </xf>
    <xf numFmtId="0" fontId="26" fillId="0" borderId="25" xfId="0" applyFont="1" applyBorder="1" applyAlignment="1">
      <alignment horizontal="justify" vertical="center" wrapText="1"/>
    </xf>
    <xf numFmtId="0" fontId="26" fillId="0" borderId="26" xfId="0" applyFont="1" applyBorder="1" applyAlignment="1">
      <alignment horizontal="justify" vertical="center"/>
    </xf>
    <xf numFmtId="0" fontId="26" fillId="0" borderId="39" xfId="0" applyFont="1" applyFill="1" applyBorder="1" applyAlignment="1">
      <alignment horizontal="justify" vertical="justify"/>
    </xf>
    <xf numFmtId="0" fontId="26" fillId="0" borderId="40" xfId="0" applyFont="1" applyFill="1" applyBorder="1" applyAlignment="1">
      <alignment horizontal="justify" vertical="justify"/>
    </xf>
    <xf numFmtId="0" fontId="26" fillId="0" borderId="41" xfId="0" applyFont="1" applyFill="1" applyBorder="1" applyAlignment="1">
      <alignment horizontal="justify" vertical="justify"/>
    </xf>
    <xf numFmtId="0" fontId="26" fillId="0" borderId="25" xfId="0" applyFont="1" applyBorder="1" applyAlignment="1">
      <alignment horizontal="justify" vertical="top"/>
    </xf>
    <xf numFmtId="0" fontId="26" fillId="0" borderId="26" xfId="0" applyFont="1" applyBorder="1" applyAlignment="1">
      <alignment horizontal="justify" vertical="top"/>
    </xf>
    <xf numFmtId="0" fontId="12" fillId="0" borderId="31" xfId="0" applyFont="1" applyFill="1" applyBorder="1" applyAlignment="1">
      <alignment horizontal="left" vertical="center"/>
    </xf>
    <xf numFmtId="0" fontId="12" fillId="0" borderId="9" xfId="0" applyFont="1" applyFill="1" applyBorder="1" applyAlignment="1">
      <alignment horizontal="left" vertical="center"/>
    </xf>
    <xf numFmtId="0" fontId="50" fillId="0" borderId="5" xfId="0" applyFont="1" applyBorder="1" applyAlignment="1">
      <alignment horizontal="center" vertical="center" textRotation="90" wrapText="1"/>
    </xf>
    <xf numFmtId="0" fontId="50" fillId="0" borderId="7" xfId="0" applyFont="1" applyBorder="1" applyAlignment="1">
      <alignment horizontal="center" vertical="center" textRotation="90" wrapText="1"/>
    </xf>
    <xf numFmtId="0" fontId="2" fillId="0" borderId="16" xfId="0" applyFont="1" applyFill="1" applyBorder="1" applyAlignment="1">
      <alignment horizontal="justify" vertical="top" wrapText="1"/>
    </xf>
    <xf numFmtId="0" fontId="2" fillId="0" borderId="17" xfId="0" applyFont="1" applyFill="1" applyBorder="1" applyAlignment="1">
      <alignment horizontal="justify" vertical="top" wrapText="1"/>
    </xf>
    <xf numFmtId="0" fontId="12" fillId="0" borderId="21" xfId="0" applyFont="1" applyFill="1" applyBorder="1" applyAlignment="1">
      <alignment horizontal="justify" vertical="justify" wrapText="1"/>
    </xf>
    <xf numFmtId="0" fontId="12" fillId="0" borderId="1" xfId="0" applyFont="1" applyFill="1" applyBorder="1" applyAlignment="1">
      <alignment horizontal="justify" vertical="justify" wrapText="1"/>
    </xf>
    <xf numFmtId="0" fontId="12" fillId="0" borderId="26" xfId="0" applyFont="1" applyFill="1" applyBorder="1" applyAlignment="1">
      <alignment horizontal="justify" vertical="justify" wrapText="1"/>
    </xf>
    <xf numFmtId="0" fontId="2" fillId="0" borderId="21" xfId="0" applyFont="1" applyFill="1" applyBorder="1" applyAlignment="1">
      <alignment horizontal="justify" vertical="justify" wrapText="1"/>
    </xf>
    <xf numFmtId="0" fontId="2" fillId="0" borderId="1" xfId="0" applyFont="1" applyFill="1" applyBorder="1" applyAlignment="1">
      <alignment horizontal="justify" vertical="justify" wrapText="1"/>
    </xf>
    <xf numFmtId="0" fontId="2" fillId="0" borderId="26" xfId="0" applyFont="1" applyFill="1" applyBorder="1" applyAlignment="1">
      <alignment horizontal="justify" vertical="justify" wrapText="1"/>
    </xf>
    <xf numFmtId="0" fontId="12" fillId="0" borderId="2" xfId="0" applyFont="1" applyBorder="1" applyAlignment="1">
      <alignment horizontal="center" vertical="center"/>
    </xf>
    <xf numFmtId="165" fontId="2" fillId="0" borderId="25" xfId="0" applyNumberFormat="1" applyFont="1" applyFill="1" applyBorder="1" applyAlignment="1">
      <alignment horizontal="justify" vertical="justify"/>
    </xf>
    <xf numFmtId="0" fontId="2" fillId="0" borderId="1" xfId="0" applyFont="1" applyFill="1" applyBorder="1" applyAlignment="1">
      <alignment horizontal="justify" vertical="justify"/>
    </xf>
    <xf numFmtId="0" fontId="2" fillId="0" borderId="26" xfId="0" applyFont="1" applyFill="1" applyBorder="1" applyAlignment="1">
      <alignment horizontal="justify" vertical="justify"/>
    </xf>
    <xf numFmtId="9" fontId="2" fillId="0" borderId="25" xfId="4" applyFont="1" applyFill="1" applyBorder="1" applyAlignment="1">
      <alignment horizontal="justify" vertical="justify"/>
    </xf>
    <xf numFmtId="9" fontId="2" fillId="0" borderId="1" xfId="4" applyFont="1" applyFill="1" applyBorder="1" applyAlignment="1">
      <alignment horizontal="justify" vertical="justify"/>
    </xf>
    <xf numFmtId="9" fontId="2" fillId="0" borderId="26" xfId="4" applyFont="1" applyFill="1" applyBorder="1" applyAlignment="1">
      <alignment horizontal="justify" vertical="justify"/>
    </xf>
    <xf numFmtId="0" fontId="12" fillId="0" borderId="30" xfId="0" applyFont="1" applyBorder="1" applyAlignment="1">
      <alignment horizontal="center" vertical="center"/>
    </xf>
    <xf numFmtId="0" fontId="12" fillId="0" borderId="28" xfId="0" applyFont="1" applyBorder="1" applyAlignment="1">
      <alignment horizontal="center" vertical="center"/>
    </xf>
    <xf numFmtId="0" fontId="12" fillId="0" borderId="25" xfId="0" applyFont="1" applyFill="1" applyBorder="1" applyAlignment="1">
      <alignment horizontal="left" vertical="center"/>
    </xf>
    <xf numFmtId="0" fontId="12" fillId="0" borderId="1" xfId="0" applyFont="1" applyFill="1" applyBorder="1" applyAlignment="1">
      <alignment horizontal="left" vertical="center"/>
    </xf>
    <xf numFmtId="0" fontId="50" fillId="0" borderId="26" xfId="0" applyFont="1" applyBorder="1" applyAlignment="1">
      <alignment horizontal="center" vertical="center" textRotation="90" wrapText="1"/>
    </xf>
    <xf numFmtId="0" fontId="2" fillId="0" borderId="25" xfId="0" applyFont="1" applyFill="1" applyBorder="1" applyAlignment="1">
      <alignment horizontal="justify" vertical="top" wrapText="1"/>
    </xf>
    <xf numFmtId="0" fontId="2" fillId="0" borderId="1" xfId="0" applyFont="1" applyFill="1" applyBorder="1" applyAlignment="1">
      <alignment horizontal="justify" vertical="top" wrapText="1"/>
    </xf>
    <xf numFmtId="0" fontId="62" fillId="0" borderId="51" xfId="2" applyFont="1" applyBorder="1" applyAlignment="1">
      <alignment horizontal="left" vertical="center"/>
    </xf>
    <xf numFmtId="0" fontId="2" fillId="0" borderId="25" xfId="0" applyFont="1" applyFill="1" applyBorder="1" applyAlignment="1">
      <alignment horizontal="justify" vertical="justify" wrapText="1"/>
    </xf>
    <xf numFmtId="0" fontId="2" fillId="0" borderId="25"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11" xfId="0" applyFont="1" applyFill="1" applyBorder="1" applyAlignment="1">
      <alignment horizontal="justify" vertical="justify" wrapText="1"/>
    </xf>
    <xf numFmtId="0" fontId="2" fillId="0" borderId="9" xfId="0" applyFont="1" applyFill="1" applyBorder="1" applyAlignment="1">
      <alignment horizontal="justify" vertical="justify" wrapText="1"/>
    </xf>
    <xf numFmtId="0" fontId="2" fillId="0" borderId="32" xfId="0" applyFont="1" applyFill="1" applyBorder="1" applyAlignment="1">
      <alignment horizontal="justify" vertical="justify" wrapText="1"/>
    </xf>
    <xf numFmtId="0" fontId="2" fillId="0" borderId="25" xfId="0" applyFont="1" applyFill="1" applyBorder="1" applyAlignment="1">
      <alignment horizontal="justify" vertical="justify"/>
    </xf>
    <xf numFmtId="166" fontId="12" fillId="0" borderId="6" xfId="3" applyFont="1" applyFill="1" applyBorder="1" applyAlignment="1">
      <alignment horizontal="center" vertical="center"/>
    </xf>
    <xf numFmtId="166" fontId="12" fillId="0" borderId="47" xfId="3" applyFont="1" applyFill="1" applyBorder="1" applyAlignment="1">
      <alignment horizontal="center" vertical="center"/>
    </xf>
    <xf numFmtId="166" fontId="12" fillId="0" borderId="7" xfId="3" applyFont="1" applyFill="1" applyBorder="1" applyAlignment="1">
      <alignment horizontal="center" vertical="center"/>
    </xf>
    <xf numFmtId="0" fontId="130" fillId="0" borderId="46" xfId="0" applyFont="1" applyFill="1" applyBorder="1" applyAlignment="1">
      <alignment horizontal="center" wrapText="1"/>
    </xf>
    <xf numFmtId="0" fontId="133" fillId="0" borderId="49" xfId="0" applyFont="1" applyFill="1" applyBorder="1" applyAlignment="1">
      <alignment horizontal="center" vertical="center" wrapText="1"/>
    </xf>
    <xf numFmtId="0" fontId="133" fillId="0" borderId="50" xfId="0" applyFont="1" applyFill="1" applyBorder="1" applyAlignment="1">
      <alignment horizontal="center" vertical="center" wrapText="1"/>
    </xf>
    <xf numFmtId="0" fontId="12" fillId="0" borderId="47" xfId="0" applyFont="1" applyFill="1" applyBorder="1" applyAlignment="1">
      <alignment horizontal="center" wrapText="1"/>
    </xf>
    <xf numFmtId="0" fontId="62" fillId="0" borderId="48" xfId="2" applyFont="1" applyBorder="1" applyAlignment="1">
      <alignment horizontal="left" vertical="center"/>
    </xf>
    <xf numFmtId="14" fontId="12" fillId="0" borderId="14" xfId="2" applyNumberFormat="1" applyFont="1" applyFill="1" applyBorder="1" applyAlignment="1">
      <alignment horizontal="justify" vertical="justify"/>
    </xf>
    <xf numFmtId="14" fontId="12" fillId="0" borderId="15" xfId="2" applyNumberFormat="1" applyFont="1" applyFill="1" applyBorder="1" applyAlignment="1">
      <alignment horizontal="justify" vertical="justify"/>
    </xf>
    <xf numFmtId="14" fontId="12" fillId="0" borderId="1" xfId="2" applyNumberFormat="1" applyFont="1" applyFill="1" applyBorder="1" applyAlignment="1">
      <alignment horizontal="justify" vertical="justify"/>
    </xf>
    <xf numFmtId="14" fontId="12" fillId="0" borderId="26" xfId="2" applyNumberFormat="1" applyFont="1" applyFill="1" applyBorder="1" applyAlignment="1">
      <alignment horizontal="justify" vertical="justify"/>
    </xf>
    <xf numFmtId="0" fontId="12" fillId="0" borderId="25" xfId="0" applyFont="1" applyFill="1" applyBorder="1" applyAlignment="1">
      <alignment horizontal="justify" vertical="justify"/>
    </xf>
    <xf numFmtId="0" fontId="12" fillId="0" borderId="1" xfId="0" applyFont="1" applyFill="1" applyBorder="1" applyAlignment="1">
      <alignment horizontal="justify" vertical="justify"/>
    </xf>
    <xf numFmtId="0" fontId="12" fillId="0" borderId="26" xfId="0" applyFont="1" applyFill="1" applyBorder="1" applyAlignment="1">
      <alignment horizontal="justify" vertical="justify"/>
    </xf>
    <xf numFmtId="0" fontId="46" fillId="4" borderId="51" xfId="0" applyFont="1" applyFill="1" applyBorder="1" applyAlignment="1">
      <alignment horizontal="justify" vertical="justify" wrapText="1"/>
    </xf>
    <xf numFmtId="0" fontId="46" fillId="4" borderId="21" xfId="0" applyFont="1" applyFill="1" applyBorder="1" applyAlignment="1">
      <alignment horizontal="justify" vertical="justify" wrapText="1"/>
    </xf>
    <xf numFmtId="0" fontId="46" fillId="0" borderId="48" xfId="0" applyFont="1" applyBorder="1" applyAlignment="1">
      <alignment horizontal="justify" vertical="justify" wrapText="1"/>
    </xf>
    <xf numFmtId="0" fontId="46" fillId="0" borderId="11" xfId="0" applyFont="1" applyBorder="1" applyAlignment="1">
      <alignment horizontal="justify" vertical="justify" wrapText="1"/>
    </xf>
    <xf numFmtId="0" fontId="46" fillId="4" borderId="48" xfId="0" applyFont="1" applyFill="1" applyBorder="1" applyAlignment="1">
      <alignment horizontal="justify" vertical="justify" wrapText="1"/>
    </xf>
    <xf numFmtId="0" fontId="46" fillId="4" borderId="11" xfId="0" applyFont="1" applyFill="1" applyBorder="1" applyAlignment="1">
      <alignment horizontal="justify" vertical="justify" wrapText="1"/>
    </xf>
    <xf numFmtId="0" fontId="46" fillId="4" borderId="10" xfId="0" applyFont="1" applyFill="1" applyBorder="1" applyAlignment="1">
      <alignment horizontal="center"/>
    </xf>
    <xf numFmtId="0" fontId="46" fillId="4" borderId="33" xfId="0" applyFont="1" applyFill="1" applyBorder="1" applyAlignment="1">
      <alignment horizontal="center"/>
    </xf>
    <xf numFmtId="0" fontId="146" fillId="0" borderId="48" xfId="0" applyFont="1" applyBorder="1" applyAlignment="1">
      <alignment horizontal="justify" vertical="justify" wrapText="1"/>
    </xf>
    <xf numFmtId="0" fontId="146" fillId="0" borderId="11" xfId="0" applyFont="1" applyBorder="1" applyAlignment="1">
      <alignment horizontal="justify" vertical="justify" wrapText="1"/>
    </xf>
    <xf numFmtId="0" fontId="38" fillId="0" borderId="48" xfId="0" applyFont="1" applyBorder="1" applyAlignment="1">
      <alignment horizontal="justify" vertical="justify"/>
    </xf>
    <xf numFmtId="0" fontId="38" fillId="0" borderId="11" xfId="0" applyFont="1" applyBorder="1" applyAlignment="1">
      <alignment horizontal="justify" vertical="justify"/>
    </xf>
    <xf numFmtId="0" fontId="46" fillId="4" borderId="51" xfId="0" applyFont="1" applyFill="1" applyBorder="1" applyAlignment="1">
      <alignment horizontal="left" vertical="justify" wrapText="1"/>
    </xf>
    <xf numFmtId="0" fontId="46" fillId="4" borderId="21" xfId="0" applyFont="1" applyFill="1" applyBorder="1" applyAlignment="1">
      <alignment horizontal="left" vertical="justify" wrapText="1"/>
    </xf>
    <xf numFmtId="0" fontId="38" fillId="4" borderId="10" xfId="0" applyFont="1" applyFill="1" applyBorder="1" applyAlignment="1">
      <alignment horizontal="center"/>
    </xf>
    <xf numFmtId="0" fontId="38" fillId="4" borderId="33" xfId="0" applyFont="1" applyFill="1" applyBorder="1" applyAlignment="1">
      <alignment horizontal="center"/>
    </xf>
    <xf numFmtId="0" fontId="26" fillId="0" borderId="1" xfId="0" applyFont="1" applyBorder="1" applyAlignment="1">
      <alignment horizontal="justify" vertical="justify"/>
    </xf>
    <xf numFmtId="0" fontId="27" fillId="0" borderId="48" xfId="0" applyFont="1" applyFill="1" applyBorder="1" applyAlignment="1">
      <alignment horizontal="left" vertical="justify"/>
    </xf>
    <xf numFmtId="0" fontId="27" fillId="0" borderId="11" xfId="0" applyFont="1" applyFill="1" applyBorder="1" applyAlignment="1">
      <alignment horizontal="left" vertical="justify"/>
    </xf>
    <xf numFmtId="0" fontId="0" fillId="0" borderId="39" xfId="0"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27" fillId="0" borderId="1" xfId="0" applyFont="1" applyBorder="1" applyAlignment="1">
      <alignment horizontal="justify" vertical="justify"/>
    </xf>
    <xf numFmtId="0" fontId="26" fillId="0" borderId="3" xfId="0" applyFont="1" applyBorder="1" applyAlignment="1">
      <alignment horizontal="center"/>
    </xf>
    <xf numFmtId="0" fontId="26" fillId="0" borderId="46" xfId="0" applyFont="1" applyBorder="1" applyAlignment="1">
      <alignment horizontal="center"/>
    </xf>
    <xf numFmtId="0" fontId="46" fillId="0" borderId="14" xfId="0" applyFont="1" applyFill="1" applyBorder="1" applyAlignment="1">
      <alignment horizontal="center" vertical="center" wrapText="1"/>
    </xf>
    <xf numFmtId="0" fontId="46" fillId="0" borderId="17" xfId="0" applyFont="1" applyFill="1" applyBorder="1" applyAlignment="1">
      <alignment horizontal="center" vertical="center" wrapText="1"/>
    </xf>
    <xf numFmtId="0" fontId="26" fillId="0" borderId="17" xfId="0" applyFont="1" applyBorder="1" applyAlignment="1">
      <alignment horizontal="justify" vertical="justify"/>
    </xf>
    <xf numFmtId="0" fontId="38" fillId="0" borderId="51" xfId="0" applyFont="1" applyBorder="1" applyAlignment="1">
      <alignment horizontal="justify" vertical="justify" wrapText="1"/>
    </xf>
    <xf numFmtId="0" fontId="38" fillId="0" borderId="21" xfId="0" applyFont="1" applyBorder="1" applyAlignment="1">
      <alignment horizontal="justify" vertical="justify" wrapText="1"/>
    </xf>
    <xf numFmtId="0" fontId="38" fillId="0" borderId="45" xfId="0" applyFont="1" applyBorder="1" applyAlignment="1">
      <alignment horizontal="center"/>
    </xf>
    <xf numFmtId="0" fontId="38" fillId="0" borderId="34" xfId="0" applyFont="1" applyBorder="1" applyAlignment="1">
      <alignment horizontal="center"/>
    </xf>
    <xf numFmtId="0" fontId="26" fillId="0" borderId="21" xfId="0" applyFont="1" applyBorder="1" applyAlignment="1">
      <alignment horizontal="justify" vertical="justify"/>
    </xf>
    <xf numFmtId="0" fontId="61" fillId="0" borderId="45" xfId="5" applyFont="1" applyBorder="1" applyAlignment="1">
      <alignment horizontal="center" vertical="justify"/>
    </xf>
    <xf numFmtId="0" fontId="61" fillId="0" borderId="56" xfId="5" applyFont="1" applyBorder="1" applyAlignment="1">
      <alignment horizontal="center" vertical="justify"/>
    </xf>
    <xf numFmtId="0" fontId="61" fillId="0" borderId="21" xfId="5" applyFont="1" applyBorder="1" applyAlignment="1">
      <alignment horizontal="center" vertical="justify"/>
    </xf>
    <xf numFmtId="9" fontId="41" fillId="4" borderId="49" xfId="4" applyFont="1" applyFill="1" applyBorder="1" applyAlignment="1" applyProtection="1">
      <alignment horizontal="left" vertical="center"/>
    </xf>
    <xf numFmtId="9" fontId="41" fillId="4" borderId="50" xfId="4" applyFont="1" applyFill="1" applyBorder="1" applyAlignment="1" applyProtection="1">
      <alignment horizontal="left" vertical="center"/>
    </xf>
    <xf numFmtId="0" fontId="166" fillId="0" borderId="25" xfId="0" applyFont="1" applyBorder="1" applyAlignment="1">
      <alignment horizontal="justify" vertical="justify"/>
    </xf>
    <xf numFmtId="0" fontId="166" fillId="0" borderId="26" xfId="0" applyFont="1" applyBorder="1" applyAlignment="1">
      <alignment horizontal="justify" vertical="justify"/>
    </xf>
    <xf numFmtId="0" fontId="167" fillId="0" borderId="25" xfId="0" applyFont="1" applyBorder="1" applyAlignment="1">
      <alignment horizontal="justify" vertical="justify"/>
    </xf>
    <xf numFmtId="0" fontId="167" fillId="0" borderId="26" xfId="0" applyFont="1" applyBorder="1" applyAlignment="1">
      <alignment horizontal="justify" vertical="justify"/>
    </xf>
    <xf numFmtId="14" fontId="12" fillId="0" borderId="57" xfId="2" applyNumberFormat="1" applyFont="1" applyFill="1" applyBorder="1" applyAlignment="1">
      <alignment horizontal="justify" vertical="justify"/>
    </xf>
    <xf numFmtId="14" fontId="12" fillId="0" borderId="22" xfId="2" applyNumberFormat="1" applyFont="1" applyFill="1" applyBorder="1" applyAlignment="1">
      <alignment horizontal="justify" vertical="justify"/>
    </xf>
    <xf numFmtId="0" fontId="38" fillId="0" borderId="6" xfId="0" applyFont="1" applyFill="1" applyBorder="1" applyAlignment="1">
      <alignment horizontal="justify" vertical="justify" wrapText="1"/>
    </xf>
    <xf numFmtId="0" fontId="38" fillId="0" borderId="52" xfId="0" applyFont="1" applyFill="1" applyBorder="1" applyAlignment="1">
      <alignment horizontal="justify" vertical="justify" wrapText="1"/>
    </xf>
    <xf numFmtId="0" fontId="38" fillId="0" borderId="48" xfId="0" applyFont="1" applyFill="1" applyBorder="1" applyAlignment="1">
      <alignment horizontal="justify" vertical="justify" wrapText="1"/>
    </xf>
    <xf numFmtId="0" fontId="38" fillId="0" borderId="11" xfId="0" applyFont="1" applyFill="1" applyBorder="1" applyAlignment="1">
      <alignment horizontal="justify" vertical="justify" wrapText="1"/>
    </xf>
    <xf numFmtId="0" fontId="46" fillId="0" borderId="48" xfId="0" applyFont="1" applyFill="1" applyBorder="1" applyAlignment="1">
      <alignment horizontal="justify" vertical="justify" wrapText="1"/>
    </xf>
    <xf numFmtId="0" fontId="46" fillId="0" borderId="11" xfId="0" applyFont="1" applyFill="1" applyBorder="1" applyAlignment="1">
      <alignment horizontal="justify" vertical="justify" wrapText="1"/>
    </xf>
    <xf numFmtId="0" fontId="46" fillId="0" borderId="2" xfId="0" applyFont="1" applyFill="1" applyBorder="1" applyAlignment="1">
      <alignment horizontal="left" vertical="justify" wrapText="1"/>
    </xf>
    <xf numFmtId="0" fontId="46" fillId="0" borderId="43" xfId="0" applyFont="1" applyFill="1" applyBorder="1" applyAlignment="1">
      <alignment horizontal="left" vertical="justify" wrapText="1"/>
    </xf>
    <xf numFmtId="0" fontId="38" fillId="0" borderId="48" xfId="0" applyFont="1" applyFill="1" applyBorder="1" applyAlignment="1">
      <alignment horizontal="justify" vertical="justify"/>
    </xf>
    <xf numFmtId="0" fontId="38" fillId="0" borderId="11" xfId="0" applyFont="1" applyFill="1" applyBorder="1" applyAlignment="1">
      <alignment horizontal="justify" vertical="justify"/>
    </xf>
    <xf numFmtId="0" fontId="26" fillId="0" borderId="25" xfId="0" applyFont="1" applyFill="1" applyBorder="1" applyAlignment="1">
      <alignment horizontal="justify" vertical="justify"/>
    </xf>
    <xf numFmtId="0" fontId="27" fillId="0" borderId="26" xfId="0" applyFont="1" applyFill="1" applyBorder="1" applyAlignment="1">
      <alignment horizontal="justify" vertical="justify"/>
    </xf>
    <xf numFmtId="0" fontId="26" fillId="0" borderId="3" xfId="0" applyFont="1" applyFill="1" applyBorder="1" applyAlignment="1">
      <alignment horizontal="left" vertical="justify"/>
    </xf>
    <xf numFmtId="0" fontId="27" fillId="0" borderId="4" xfId="0" applyFont="1" applyFill="1" applyBorder="1" applyAlignment="1">
      <alignment horizontal="left" vertical="justify"/>
    </xf>
    <xf numFmtId="0" fontId="26" fillId="0" borderId="16" xfId="0" applyFont="1" applyFill="1" applyBorder="1" applyAlignment="1">
      <alignment horizontal="left" vertical="justify"/>
    </xf>
    <xf numFmtId="0" fontId="27" fillId="0" borderId="18" xfId="0" applyFont="1" applyFill="1" applyBorder="1" applyAlignment="1">
      <alignment horizontal="left" vertical="justify"/>
    </xf>
    <xf numFmtId="0" fontId="26" fillId="0" borderId="39" xfId="0" applyFont="1" applyBorder="1" applyAlignment="1">
      <alignment horizontal="left" vertical="top" wrapText="1"/>
    </xf>
    <xf numFmtId="0" fontId="26" fillId="0" borderId="40" xfId="0" applyFont="1" applyBorder="1" applyAlignment="1">
      <alignment horizontal="left" vertical="top" wrapText="1"/>
    </xf>
    <xf numFmtId="0" fontId="26" fillId="0" borderId="41" xfId="0" applyFont="1" applyBorder="1" applyAlignment="1">
      <alignment horizontal="left" vertical="top" wrapText="1"/>
    </xf>
    <xf numFmtId="0" fontId="131" fillId="0" borderId="49" xfId="0" applyFont="1" applyFill="1" applyBorder="1" applyAlignment="1">
      <alignment horizontal="center" vertical="center" wrapText="1"/>
    </xf>
    <xf numFmtId="0" fontId="131" fillId="0" borderId="50" xfId="0" applyFont="1" applyFill="1" applyBorder="1" applyAlignment="1">
      <alignment horizontal="center" vertical="center" wrapText="1"/>
    </xf>
    <xf numFmtId="0" fontId="38" fillId="4" borderId="45" xfId="0" applyFont="1" applyFill="1" applyBorder="1" applyAlignment="1">
      <alignment horizontal="center"/>
    </xf>
    <xf numFmtId="0" fontId="38" fillId="4" borderId="56" xfId="0" applyFont="1" applyFill="1" applyBorder="1" applyAlignment="1">
      <alignment horizontal="center"/>
    </xf>
    <xf numFmtId="0" fontId="38" fillId="4" borderId="34" xfId="0" applyFont="1" applyFill="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144" fillId="0" borderId="0" xfId="0" applyFont="1" applyAlignment="1">
      <alignment horizontal="center" vertical="justify"/>
    </xf>
    <xf numFmtId="0" fontId="22" fillId="0" borderId="0" xfId="0" applyFont="1" applyAlignment="1">
      <alignment horizontal="center" vertical="center"/>
    </xf>
    <xf numFmtId="0" fontId="137" fillId="0" borderId="49" xfId="0" applyFont="1" applyBorder="1" applyAlignment="1">
      <alignment vertical="center"/>
    </xf>
    <xf numFmtId="0" fontId="137" fillId="0" borderId="50" xfId="0" applyFont="1" applyBorder="1" applyAlignment="1">
      <alignment vertical="center"/>
    </xf>
    <xf numFmtId="0" fontId="139" fillId="0" borderId="3" xfId="0" applyFont="1" applyBorder="1" applyAlignment="1">
      <alignment horizontal="left" vertical="center"/>
    </xf>
    <xf numFmtId="0" fontId="139" fillId="0" borderId="4" xfId="0" applyFont="1" applyBorder="1" applyAlignment="1">
      <alignment horizontal="left" vertical="center"/>
    </xf>
    <xf numFmtId="0" fontId="139" fillId="0" borderId="6" xfId="0" applyFont="1" applyBorder="1" applyAlignment="1">
      <alignment horizontal="left" vertical="center"/>
    </xf>
    <xf numFmtId="0" fontId="139" fillId="0" borderId="7" xfId="0" applyFont="1" applyBorder="1" applyAlignment="1">
      <alignment horizontal="left" vertical="center"/>
    </xf>
    <xf numFmtId="0" fontId="142" fillId="0" borderId="0" xfId="0" applyFont="1" applyAlignment="1">
      <alignment horizontal="justify" vertical="justify" wrapText="1"/>
    </xf>
    <xf numFmtId="0" fontId="0" fillId="0" borderId="0" xfId="0" applyAlignment="1">
      <alignment horizontal="center" vertical="center"/>
    </xf>
    <xf numFmtId="0" fontId="0" fillId="0" borderId="0" xfId="0" applyAlignment="1">
      <alignment horizontal="left" vertical="center"/>
    </xf>
    <xf numFmtId="0" fontId="135" fillId="0" borderId="0" xfId="0" applyFont="1" applyAlignment="1">
      <alignment horizontal="center" vertical="center"/>
    </xf>
    <xf numFmtId="0" fontId="137" fillId="0" borderId="14" xfId="0" applyFont="1" applyBorder="1" applyAlignment="1">
      <alignment horizontal="center" vertical="center"/>
    </xf>
    <xf numFmtId="0" fontId="137" fillId="0" borderId="15" xfId="0" applyFont="1" applyBorder="1" applyAlignment="1">
      <alignment horizontal="center" vertical="center"/>
    </xf>
    <xf numFmtId="0" fontId="137" fillId="0" borderId="1" xfId="0" applyFont="1" applyBorder="1" applyAlignment="1">
      <alignment horizontal="center" vertical="center"/>
    </xf>
    <xf numFmtId="0" fontId="137" fillId="0" borderId="26" xfId="0" applyFont="1" applyBorder="1" applyAlignment="1">
      <alignment horizontal="center" vertical="center"/>
    </xf>
    <xf numFmtId="0" fontId="137" fillId="0" borderId="17" xfId="0" applyFont="1" applyBorder="1" applyAlignment="1">
      <alignment horizontal="center" vertical="center"/>
    </xf>
    <xf numFmtId="0" fontId="137" fillId="0" borderId="18" xfId="0" applyFont="1" applyBorder="1" applyAlignment="1">
      <alignment horizontal="center" vertical="center"/>
    </xf>
    <xf numFmtId="0" fontId="22" fillId="0" borderId="39" xfId="0" applyFont="1" applyBorder="1" applyAlignment="1">
      <alignment horizontal="center"/>
    </xf>
    <xf numFmtId="0" fontId="22" fillId="0" borderId="41" xfId="0" applyFont="1" applyBorder="1" applyAlignment="1">
      <alignment horizontal="center"/>
    </xf>
    <xf numFmtId="0" fontId="138" fillId="0" borderId="39" xfId="0" applyFont="1" applyBorder="1" applyAlignment="1">
      <alignment horizontal="left" vertical="center"/>
    </xf>
    <xf numFmtId="0" fontId="138" fillId="0" borderId="41" xfId="0" applyFont="1" applyBorder="1" applyAlignment="1">
      <alignment horizontal="left" vertical="center"/>
    </xf>
    <xf numFmtId="0" fontId="27" fillId="0" borderId="51" xfId="0" applyFont="1" applyBorder="1" applyAlignment="1">
      <alignment horizontal="justify" vertical="justify"/>
    </xf>
    <xf numFmtId="0" fontId="27" fillId="0" borderId="34" xfId="0" applyFont="1" applyBorder="1" applyAlignment="1">
      <alignment horizontal="justify" vertical="justify"/>
    </xf>
    <xf numFmtId="0" fontId="163" fillId="0" borderId="0" xfId="0" applyFont="1" applyAlignment="1">
      <alignment horizontal="right" wrapText="1"/>
    </xf>
    <xf numFmtId="0" fontId="27" fillId="2" borderId="22" xfId="0" applyFont="1" applyFill="1" applyBorder="1" applyAlignment="1">
      <alignment horizontal="center" vertical="center"/>
    </xf>
    <xf numFmtId="0" fontId="27" fillId="2" borderId="23" xfId="0" applyFont="1" applyFill="1" applyBorder="1" applyAlignment="1">
      <alignment horizontal="center" vertical="center"/>
    </xf>
    <xf numFmtId="0" fontId="44" fillId="2" borderId="8" xfId="0" applyFont="1" applyFill="1" applyBorder="1" applyAlignment="1">
      <alignment horizontal="center" vertical="center"/>
    </xf>
    <xf numFmtId="0" fontId="44" fillId="2" borderId="12" xfId="0" applyFont="1" applyFill="1" applyBorder="1" applyAlignment="1">
      <alignment horizontal="center" vertical="center"/>
    </xf>
    <xf numFmtId="0" fontId="44" fillId="2" borderId="9" xfId="0" applyFont="1" applyFill="1" applyBorder="1" applyAlignment="1">
      <alignment horizontal="center" vertical="center"/>
    </xf>
    <xf numFmtId="0" fontId="46" fillId="0" borderId="48" xfId="0" applyFont="1" applyBorder="1" applyAlignment="1">
      <alignment horizontal="justify" vertical="justify"/>
    </xf>
    <xf numFmtId="0" fontId="46" fillId="0" borderId="11" xfId="0" applyFont="1" applyBorder="1" applyAlignment="1">
      <alignment horizontal="justify" vertical="justify"/>
    </xf>
    <xf numFmtId="0" fontId="27" fillId="0" borderId="85" xfId="0" applyFont="1" applyFill="1" applyBorder="1" applyAlignment="1">
      <alignment horizontal="center" vertical="center"/>
    </xf>
    <xf numFmtId="0" fontId="27" fillId="0" borderId="36" xfId="0" applyFont="1" applyFill="1" applyBorder="1" applyAlignment="1">
      <alignment horizontal="center" vertical="center"/>
    </xf>
    <xf numFmtId="0" fontId="27" fillId="0" borderId="37" xfId="0" applyFont="1" applyFill="1" applyBorder="1" applyAlignment="1">
      <alignment horizontal="center" vertical="center"/>
    </xf>
    <xf numFmtId="0" fontId="46" fillId="0" borderId="19" xfId="0" applyFont="1" applyFill="1" applyBorder="1" applyAlignment="1">
      <alignment horizontal="center" vertical="center" wrapText="1"/>
    </xf>
    <xf numFmtId="0" fontId="46" fillId="0" borderId="86" xfId="0" applyFont="1" applyFill="1" applyBorder="1" applyAlignment="1">
      <alignment horizontal="center" vertical="center" wrapText="1"/>
    </xf>
    <xf numFmtId="0" fontId="27" fillId="0" borderId="62" xfId="0" applyFont="1" applyFill="1" applyBorder="1" applyAlignment="1">
      <alignment horizontal="center" vertical="center"/>
    </xf>
    <xf numFmtId="0" fontId="27" fillId="0" borderId="87" xfId="0" applyFont="1" applyFill="1" applyBorder="1" applyAlignment="1">
      <alignment horizontal="center" vertical="center"/>
    </xf>
    <xf numFmtId="0" fontId="27" fillId="0" borderId="27" xfId="0" applyFont="1" applyFill="1" applyBorder="1" applyAlignment="1">
      <alignment horizontal="center" vertical="center"/>
    </xf>
    <xf numFmtId="0" fontId="27" fillId="0" borderId="28" xfId="0" applyFont="1" applyFill="1" applyBorder="1" applyAlignment="1">
      <alignment horizontal="center" vertical="center"/>
    </xf>
    <xf numFmtId="0" fontId="151" fillId="0" borderId="8" xfId="0" applyFont="1" applyFill="1" applyBorder="1" applyAlignment="1">
      <alignment horizontal="center" vertical="center"/>
    </xf>
    <xf numFmtId="0" fontId="151" fillId="0" borderId="12" xfId="0" applyFont="1" applyFill="1" applyBorder="1" applyAlignment="1">
      <alignment horizontal="center" vertical="center"/>
    </xf>
    <xf numFmtId="0" fontId="151" fillId="0" borderId="9" xfId="0" applyFont="1" applyFill="1" applyBorder="1" applyAlignment="1">
      <alignment horizontal="center" vertical="center"/>
    </xf>
    <xf numFmtId="9" fontId="41" fillId="4" borderId="49" xfId="4" applyFont="1" applyFill="1" applyBorder="1" applyAlignment="1">
      <alignment horizontal="left" vertical="center"/>
    </xf>
    <xf numFmtId="9" fontId="41" fillId="4" borderId="50" xfId="4" applyFont="1" applyFill="1" applyBorder="1" applyAlignment="1">
      <alignment horizontal="left" vertical="center"/>
    </xf>
    <xf numFmtId="0" fontId="26" fillId="0" borderId="39" xfId="0" applyFont="1" applyBorder="1" applyAlignment="1">
      <alignment horizontal="left"/>
    </xf>
    <xf numFmtId="0" fontId="26" fillId="0" borderId="40" xfId="0" applyFont="1" applyBorder="1" applyAlignment="1">
      <alignment horizontal="left"/>
    </xf>
    <xf numFmtId="0" fontId="26" fillId="0" borderId="41" xfId="0" applyFont="1" applyBorder="1" applyAlignment="1">
      <alignment horizontal="left"/>
    </xf>
    <xf numFmtId="0" fontId="46" fillId="5" borderId="87" xfId="0" applyFont="1" applyFill="1" applyBorder="1" applyAlignment="1">
      <alignment horizontal="center"/>
    </xf>
    <xf numFmtId="0" fontId="46" fillId="5" borderId="61" xfId="0" applyFont="1" applyFill="1" applyBorder="1" applyAlignment="1">
      <alignment horizontal="center"/>
    </xf>
    <xf numFmtId="0" fontId="38" fillId="0" borderId="16" xfId="0" applyFont="1" applyFill="1" applyBorder="1" applyAlignment="1">
      <alignment horizontal="justify" vertical="justify" wrapText="1"/>
    </xf>
    <xf numFmtId="0" fontId="38" fillId="0" borderId="17" xfId="0" applyFont="1" applyFill="1" applyBorder="1" applyAlignment="1">
      <alignment horizontal="justify" vertical="justify" wrapText="1"/>
    </xf>
    <xf numFmtId="0" fontId="38" fillId="0" borderId="25" xfId="0" applyFont="1" applyFill="1" applyBorder="1" applyAlignment="1">
      <alignment horizontal="justify" vertical="justify" wrapText="1"/>
    </xf>
    <xf numFmtId="0" fontId="38" fillId="0" borderId="1" xfId="0" applyFont="1" applyFill="1" applyBorder="1" applyAlignment="1">
      <alignment horizontal="justify" vertical="justify" wrapText="1"/>
    </xf>
    <xf numFmtId="0" fontId="38" fillId="0" borderId="17" xfId="0" applyFont="1" applyBorder="1" applyAlignment="1">
      <alignment horizontal="center"/>
    </xf>
    <xf numFmtId="0" fontId="38" fillId="0" borderId="18" xfId="0" applyFont="1" applyBorder="1" applyAlignment="1">
      <alignment horizontal="center"/>
    </xf>
    <xf numFmtId="0" fontId="46" fillId="0" borderId="25" xfId="0" applyFont="1" applyFill="1" applyBorder="1" applyAlignment="1">
      <alignment horizontal="justify" vertical="justify" wrapText="1"/>
    </xf>
    <xf numFmtId="0" fontId="46" fillId="0" borderId="1" xfId="0" applyFont="1" applyFill="1" applyBorder="1" applyAlignment="1">
      <alignment horizontal="justify" vertical="justify" wrapText="1"/>
    </xf>
    <xf numFmtId="0" fontId="46" fillId="0" borderId="13" xfId="0" applyFont="1" applyFill="1" applyBorder="1" applyAlignment="1">
      <alignment horizontal="justify" vertical="justify" wrapText="1"/>
    </xf>
    <xf numFmtId="0" fontId="46" fillId="0" borderId="14" xfId="0" applyFont="1" applyFill="1" applyBorder="1" applyAlignment="1">
      <alignment horizontal="justify" vertical="justify" wrapText="1"/>
    </xf>
    <xf numFmtId="0" fontId="168" fillId="0" borderId="25" xfId="0" applyFont="1" applyFill="1" applyBorder="1" applyAlignment="1">
      <alignment horizontal="justify" vertical="justify" wrapText="1"/>
    </xf>
    <xf numFmtId="0" fontId="168" fillId="0" borderId="1" xfId="0" applyFont="1" applyFill="1" applyBorder="1" applyAlignment="1">
      <alignment horizontal="justify" vertical="justify" wrapText="1"/>
    </xf>
    <xf numFmtId="0" fontId="46" fillId="5" borderId="57" xfId="0" applyFont="1" applyFill="1" applyBorder="1" applyAlignment="1">
      <alignment horizontal="center"/>
    </xf>
    <xf numFmtId="0" fontId="46" fillId="5" borderId="22" xfId="0" applyFont="1" applyFill="1" applyBorder="1" applyAlignment="1">
      <alignment horizontal="center"/>
    </xf>
    <xf numFmtId="0" fontId="46" fillId="0" borderId="2" xfId="0" applyFont="1" applyBorder="1" applyAlignment="1">
      <alignment horizontal="center" vertical="center" wrapText="1"/>
    </xf>
    <xf numFmtId="0" fontId="46" fillId="0" borderId="5" xfId="0" applyFont="1" applyBorder="1" applyAlignment="1">
      <alignment horizontal="center" vertical="center" wrapText="1"/>
    </xf>
    <xf numFmtId="0" fontId="41" fillId="0" borderId="2" xfId="0" applyFont="1" applyBorder="1" applyAlignment="1">
      <alignment horizontal="center" wrapText="1"/>
    </xf>
    <xf numFmtId="0" fontId="46" fillId="0" borderId="0" xfId="0" applyFont="1" applyBorder="1" applyAlignment="1">
      <alignment horizontal="center" vertical="center"/>
    </xf>
    <xf numFmtId="0" fontId="46" fillId="0" borderId="5" xfId="0" applyFont="1" applyBorder="1" applyAlignment="1">
      <alignment horizontal="center" vertical="center"/>
    </xf>
    <xf numFmtId="0" fontId="26" fillId="0" borderId="48" xfId="0" applyFont="1" applyBorder="1" applyAlignment="1">
      <alignment horizontal="justify" vertical="justify"/>
    </xf>
    <xf numFmtId="0" fontId="26" fillId="0" borderId="11" xfId="0" applyFont="1" applyBorder="1" applyAlignment="1">
      <alignment horizontal="justify" vertical="justify"/>
    </xf>
    <xf numFmtId="0" fontId="26" fillId="0" borderId="48" xfId="0" applyFont="1" applyBorder="1" applyAlignment="1">
      <alignment horizontal="justify" vertical="justify" wrapText="1"/>
    </xf>
    <xf numFmtId="0" fontId="38" fillId="0" borderId="13" xfId="0" applyFont="1" applyFill="1" applyBorder="1" applyAlignment="1">
      <alignment horizontal="left" vertical="justify" wrapText="1"/>
    </xf>
    <xf numFmtId="0" fontId="38" fillId="0" borderId="14" xfId="0" applyFont="1" applyFill="1" applyBorder="1" applyAlignment="1">
      <alignment horizontal="left" vertical="justify" wrapText="1"/>
    </xf>
    <xf numFmtId="0" fontId="169" fillId="0" borderId="51" xfId="0" applyFont="1" applyBorder="1" applyAlignment="1">
      <alignment horizontal="justify" vertical="justify"/>
    </xf>
    <xf numFmtId="0" fontId="169" fillId="0" borderId="34" xfId="0" applyFont="1" applyBorder="1" applyAlignment="1">
      <alignment horizontal="justify" vertical="justify"/>
    </xf>
    <xf numFmtId="0" fontId="38" fillId="0" borderId="51" xfId="0" applyFont="1" applyFill="1" applyBorder="1" applyAlignment="1">
      <alignment horizontal="justify" vertical="justify" wrapText="1"/>
    </xf>
    <xf numFmtId="0" fontId="38" fillId="0" borderId="21" xfId="0" applyFont="1" applyFill="1" applyBorder="1" applyAlignment="1">
      <alignment horizontal="justify" vertical="justify" wrapText="1"/>
    </xf>
    <xf numFmtId="0" fontId="46" fillId="5" borderId="19" xfId="0" applyFont="1" applyFill="1" applyBorder="1" applyAlignment="1">
      <alignment horizontal="center"/>
    </xf>
    <xf numFmtId="0" fontId="41" fillId="0" borderId="49" xfId="0" applyFont="1" applyBorder="1" applyAlignment="1">
      <alignment horizontal="center" vertical="center" wrapText="1"/>
    </xf>
    <xf numFmtId="0" fontId="41" fillId="0" borderId="2" xfId="0" applyFont="1" applyBorder="1" applyAlignment="1">
      <alignment horizontal="center" vertical="center" wrapText="1"/>
    </xf>
    <xf numFmtId="0" fontId="166" fillId="0" borderId="51" xfId="0" applyFont="1" applyBorder="1" applyAlignment="1">
      <alignment horizontal="justify" vertical="justify"/>
    </xf>
    <xf numFmtId="0" fontId="166" fillId="0" borderId="34" xfId="0" applyFont="1" applyBorder="1" applyAlignment="1">
      <alignment horizontal="justify" vertical="justify"/>
    </xf>
    <xf numFmtId="0" fontId="38" fillId="0" borderId="51" xfId="0" applyFont="1" applyBorder="1" applyAlignment="1">
      <alignment horizontal="justify" vertical="justify"/>
    </xf>
    <xf numFmtId="0" fontId="38" fillId="0" borderId="21" xfId="0" applyFont="1" applyBorder="1" applyAlignment="1">
      <alignment horizontal="justify" vertical="justify"/>
    </xf>
    <xf numFmtId="0" fontId="26" fillId="0" borderId="25" xfId="0" applyFont="1" applyFill="1" applyBorder="1" applyAlignment="1">
      <alignment horizontal="justify" vertical="justify" wrapText="1"/>
    </xf>
    <xf numFmtId="0" fontId="26" fillId="0" borderId="1" xfId="0" applyFont="1" applyFill="1" applyBorder="1" applyAlignment="1">
      <alignment horizontal="justify" vertical="justify" wrapText="1"/>
    </xf>
    <xf numFmtId="0" fontId="38" fillId="0" borderId="25" xfId="0" applyFont="1" applyFill="1" applyBorder="1" applyAlignment="1">
      <alignment horizontal="left" vertical="justify" wrapText="1"/>
    </xf>
    <xf numFmtId="0" fontId="38" fillId="0" borderId="1" xfId="0" applyFont="1" applyFill="1" applyBorder="1" applyAlignment="1">
      <alignment horizontal="left" vertical="justify" wrapText="1"/>
    </xf>
    <xf numFmtId="0" fontId="27" fillId="0" borderId="25" xfId="0" applyFont="1" applyFill="1" applyBorder="1" applyAlignment="1">
      <alignment horizontal="justify" vertical="justify" wrapText="1"/>
    </xf>
    <xf numFmtId="0" fontId="27" fillId="0" borderId="1" xfId="0" applyFont="1" applyFill="1" applyBorder="1" applyAlignment="1">
      <alignment horizontal="justify" vertical="justify" wrapText="1"/>
    </xf>
    <xf numFmtId="0" fontId="46" fillId="0" borderId="13" xfId="0" applyFont="1" applyFill="1" applyBorder="1" applyAlignment="1">
      <alignment horizontal="left" vertical="justify" wrapText="1"/>
    </xf>
    <xf numFmtId="0" fontId="46" fillId="0" borderId="14" xfId="0" applyFont="1" applyFill="1" applyBorder="1" applyAlignment="1">
      <alignment horizontal="left" vertical="justify" wrapText="1"/>
    </xf>
    <xf numFmtId="0" fontId="27" fillId="3" borderId="51" xfId="0" applyFont="1" applyFill="1" applyBorder="1" applyAlignment="1">
      <alignment horizontal="justify" vertical="justify"/>
    </xf>
    <xf numFmtId="0" fontId="27" fillId="3" borderId="34" xfId="0" applyFont="1" applyFill="1" applyBorder="1" applyAlignment="1">
      <alignment horizontal="justify" vertical="justify"/>
    </xf>
    <xf numFmtId="0" fontId="44" fillId="0" borderId="49" xfId="0" applyFont="1" applyFill="1" applyBorder="1" applyAlignment="1">
      <alignment horizontal="center" vertical="center"/>
    </xf>
    <xf numFmtId="0" fontId="44" fillId="0" borderId="58" xfId="0" applyFont="1" applyFill="1" applyBorder="1" applyAlignment="1">
      <alignment horizontal="center" vertical="center"/>
    </xf>
    <xf numFmtId="0" fontId="44" fillId="0" borderId="50" xfId="0" applyFont="1" applyFill="1" applyBorder="1" applyAlignment="1">
      <alignment horizontal="center" vertical="center"/>
    </xf>
    <xf numFmtId="0" fontId="26" fillId="0" borderId="16" xfId="0" applyFont="1" applyFill="1" applyBorder="1" applyAlignment="1">
      <alignment horizontal="justify" vertical="justify" wrapText="1"/>
    </xf>
    <xf numFmtId="0" fontId="26" fillId="0" borderId="17" xfId="0" applyFont="1" applyFill="1" applyBorder="1" applyAlignment="1">
      <alignment horizontal="justify" vertical="justify" wrapText="1"/>
    </xf>
    <xf numFmtId="0" fontId="38" fillId="3" borderId="25" xfId="0" applyFont="1" applyFill="1" applyBorder="1" applyAlignment="1">
      <alignment horizontal="justify" vertical="justify" wrapText="1"/>
    </xf>
    <xf numFmtId="0" fontId="38" fillId="3" borderId="1" xfId="0" applyFont="1" applyFill="1" applyBorder="1" applyAlignment="1">
      <alignment horizontal="justify" vertical="justify" wrapText="1"/>
    </xf>
    <xf numFmtId="0" fontId="38" fillId="0" borderId="51" xfId="0" applyFont="1" applyFill="1" applyBorder="1" applyAlignment="1">
      <alignment horizontal="center" vertical="justify" wrapText="1"/>
    </xf>
    <xf numFmtId="0" fontId="38" fillId="0" borderId="21" xfId="0" applyFont="1" applyFill="1" applyBorder="1" applyAlignment="1">
      <alignment horizontal="center" vertical="justify" wrapText="1"/>
    </xf>
    <xf numFmtId="0" fontId="112" fillId="0" borderId="51" xfId="0" applyFont="1" applyBorder="1" applyAlignment="1">
      <alignment horizontal="justify" vertical="justify"/>
    </xf>
    <xf numFmtId="0" fontId="112" fillId="0" borderId="34" xfId="0" applyFont="1" applyBorder="1" applyAlignment="1">
      <alignment horizontal="justify" vertical="justify"/>
    </xf>
    <xf numFmtId="165" fontId="12" fillId="0" borderId="25" xfId="0" applyNumberFormat="1" applyFont="1" applyFill="1" applyBorder="1" applyAlignment="1">
      <alignment horizontal="justify" vertical="justify"/>
    </xf>
    <xf numFmtId="9" fontId="41" fillId="4" borderId="49" xfId="0" applyNumberFormat="1" applyFont="1" applyFill="1" applyBorder="1" applyAlignment="1">
      <alignment horizontal="left" vertical="center"/>
    </xf>
    <xf numFmtId="0" fontId="41" fillId="4" borderId="50" xfId="0" applyFont="1" applyFill="1" applyBorder="1" applyAlignment="1">
      <alignment horizontal="left" vertical="center"/>
    </xf>
    <xf numFmtId="0" fontId="26" fillId="0" borderId="25" xfId="0" applyFont="1" applyFill="1" applyBorder="1" applyAlignment="1">
      <alignment horizontal="left" vertical="justify" wrapText="1"/>
    </xf>
    <xf numFmtId="0" fontId="26" fillId="0" borderId="1" xfId="0" applyFont="1" applyFill="1" applyBorder="1" applyAlignment="1">
      <alignment horizontal="left" vertical="justify" wrapText="1"/>
    </xf>
    <xf numFmtId="0" fontId="27" fillId="0" borderId="25" xfId="0" applyFont="1" applyFill="1" applyBorder="1" applyAlignment="1">
      <alignment horizontal="left" vertical="justify" wrapText="1"/>
    </xf>
    <xf numFmtId="0" fontId="27" fillId="0" borderId="1" xfId="0" applyFont="1" applyFill="1" applyBorder="1" applyAlignment="1">
      <alignment horizontal="left" vertical="justify" wrapText="1"/>
    </xf>
    <xf numFmtId="0" fontId="26" fillId="0" borderId="13" xfId="0" applyFont="1" applyFill="1" applyBorder="1" applyAlignment="1">
      <alignment horizontal="left" vertical="justify" wrapText="1"/>
    </xf>
    <xf numFmtId="0" fontId="26" fillId="0" borderId="14" xfId="0" applyFont="1" applyFill="1" applyBorder="1" applyAlignment="1">
      <alignment horizontal="left" vertical="justify" wrapText="1"/>
    </xf>
    <xf numFmtId="0" fontId="152" fillId="0" borderId="8" xfId="0" applyFont="1" applyFill="1" applyBorder="1" applyAlignment="1">
      <alignment horizontal="center" vertical="center"/>
    </xf>
    <xf numFmtId="0" fontId="152" fillId="0" borderId="12" xfId="0" applyFont="1" applyFill="1" applyBorder="1" applyAlignment="1">
      <alignment horizontal="center" vertical="center"/>
    </xf>
    <xf numFmtId="0" fontId="152" fillId="0" borderId="9" xfId="0" applyFont="1" applyFill="1" applyBorder="1" applyAlignment="1">
      <alignment horizontal="center" vertical="center"/>
    </xf>
    <xf numFmtId="0" fontId="46" fillId="0" borderId="25" xfId="0" applyFont="1" applyFill="1" applyBorder="1" applyAlignment="1">
      <alignment horizontal="left" vertical="justify" wrapText="1"/>
    </xf>
    <xf numFmtId="0" fontId="46" fillId="0" borderId="1" xfId="0" applyFont="1" applyFill="1" applyBorder="1" applyAlignment="1">
      <alignment horizontal="left" vertical="justify" wrapText="1"/>
    </xf>
    <xf numFmtId="0" fontId="146" fillId="0" borderId="25" xfId="0" applyFont="1" applyFill="1" applyBorder="1" applyAlignment="1">
      <alignment horizontal="left" vertical="justify" wrapText="1"/>
    </xf>
    <xf numFmtId="0" fontId="146" fillId="0" borderId="1" xfId="0" applyFont="1" applyFill="1" applyBorder="1" applyAlignment="1">
      <alignment horizontal="left" vertical="justify" wrapText="1"/>
    </xf>
    <xf numFmtId="0" fontId="26" fillId="0" borderId="45" xfId="0" applyFont="1" applyBorder="1" applyAlignment="1">
      <alignment horizontal="center"/>
    </xf>
    <xf numFmtId="0" fontId="26" fillId="0" borderId="34" xfId="0" applyFont="1" applyBorder="1" applyAlignment="1">
      <alignment horizontal="center"/>
    </xf>
    <xf numFmtId="0" fontId="26" fillId="0" borderId="51" xfId="0" applyFont="1" applyBorder="1" applyAlignment="1">
      <alignment horizontal="justify" vertical="justify" wrapText="1"/>
    </xf>
    <xf numFmtId="0" fontId="26" fillId="0" borderId="6" xfId="0" applyFont="1" applyBorder="1" applyAlignment="1">
      <alignment horizontal="justify" vertical="justify" wrapText="1"/>
    </xf>
    <xf numFmtId="0" fontId="26" fillId="0" borderId="52" xfId="0" applyFont="1" applyBorder="1" applyAlignment="1">
      <alignment horizontal="justify" vertical="justify" wrapText="1"/>
    </xf>
    <xf numFmtId="0" fontId="65" fillId="0" borderId="8" xfId="0" applyFont="1" applyFill="1" applyBorder="1" applyAlignment="1">
      <alignment horizontal="center" vertical="center"/>
    </xf>
    <xf numFmtId="0" fontId="65" fillId="0" borderId="12" xfId="0" applyFont="1" applyFill="1" applyBorder="1" applyAlignment="1">
      <alignment horizontal="center" vertical="center"/>
    </xf>
    <xf numFmtId="0" fontId="65" fillId="0" borderId="9" xfId="0" applyFont="1" applyFill="1" applyBorder="1" applyAlignment="1">
      <alignment horizontal="center" vertical="center"/>
    </xf>
    <xf numFmtId="0" fontId="73" fillId="7" borderId="63" xfId="7" applyFont="1" applyFill="1" applyBorder="1" applyAlignment="1">
      <alignment horizontal="center" vertical="center" wrapText="1"/>
    </xf>
    <xf numFmtId="0" fontId="73" fillId="7" borderId="32" xfId="7" applyFont="1" applyFill="1" applyBorder="1" applyAlignment="1">
      <alignment horizontal="center" vertical="center" wrapText="1"/>
    </xf>
    <xf numFmtId="0" fontId="45" fillId="0" borderId="5" xfId="0" applyFont="1" applyBorder="1" applyAlignment="1">
      <alignment horizontal="center"/>
    </xf>
    <xf numFmtId="0" fontId="73" fillId="7" borderId="59" xfId="7" applyFont="1" applyFill="1" applyBorder="1" applyAlignment="1">
      <alignment horizontal="center" vertical="center"/>
    </xf>
    <xf numFmtId="0" fontId="73" fillId="7" borderId="31" xfId="7" applyFont="1" applyFill="1" applyBorder="1" applyAlignment="1">
      <alignment horizontal="center" vertical="center"/>
    </xf>
    <xf numFmtId="0" fontId="74" fillId="7" borderId="57" xfId="7" applyFont="1" applyFill="1" applyBorder="1" applyAlignment="1">
      <alignment horizontal="center" vertical="center"/>
    </xf>
    <xf numFmtId="0" fontId="74" fillId="7" borderId="60" xfId="7" applyFont="1" applyFill="1" applyBorder="1" applyAlignment="1">
      <alignment horizontal="center" vertical="center"/>
    </xf>
    <xf numFmtId="0" fontId="74" fillId="7" borderId="19" xfId="7" applyFont="1" applyFill="1" applyBorder="1" applyAlignment="1">
      <alignment horizontal="center" vertical="center"/>
    </xf>
    <xf numFmtId="0" fontId="74" fillId="7" borderId="61" xfId="7" applyFont="1" applyFill="1" applyBorder="1" applyAlignment="1">
      <alignment horizontal="center" vertical="center"/>
    </xf>
    <xf numFmtId="0" fontId="74" fillId="7" borderId="11" xfId="7" applyFont="1" applyFill="1" applyBorder="1" applyAlignment="1">
      <alignment horizontal="center" vertical="center"/>
    </xf>
    <xf numFmtId="0" fontId="75" fillId="7" borderId="62" xfId="7" applyFont="1" applyFill="1" applyBorder="1" applyAlignment="1">
      <alignment horizontal="center" vertical="center"/>
    </xf>
    <xf numFmtId="0" fontId="75" fillId="7" borderId="9" xfId="7" applyFont="1" applyFill="1" applyBorder="1" applyAlignment="1">
      <alignment horizontal="center" vertical="center"/>
    </xf>
    <xf numFmtId="0" fontId="75" fillId="7" borderId="62" xfId="7" applyFont="1" applyFill="1" applyBorder="1" applyAlignment="1">
      <alignment horizontal="center" vertical="center" wrapText="1"/>
    </xf>
    <xf numFmtId="0" fontId="75" fillId="7" borderId="9" xfId="7" applyFont="1" applyFill="1" applyBorder="1" applyAlignment="1">
      <alignment horizontal="center" vertical="center" wrapText="1"/>
    </xf>
    <xf numFmtId="0" fontId="78" fillId="0" borderId="1" xfId="7" applyFont="1" applyBorder="1" applyAlignment="1">
      <alignment horizontal="center" vertical="center" wrapText="1"/>
    </xf>
    <xf numFmtId="14" fontId="78" fillId="0" borderId="1" xfId="7" applyNumberFormat="1" applyFont="1" applyBorder="1" applyAlignment="1">
      <alignment horizontal="center" vertical="center" wrapText="1"/>
    </xf>
    <xf numFmtId="0" fontId="71" fillId="7" borderId="26" xfId="7" applyFont="1" applyFill="1" applyBorder="1" applyAlignment="1">
      <alignment horizontal="center" vertical="center"/>
    </xf>
    <xf numFmtId="0" fontId="78" fillId="0" borderId="17" xfId="7" applyFont="1" applyBorder="1" applyAlignment="1">
      <alignment horizontal="center" vertical="center" wrapText="1"/>
    </xf>
    <xf numFmtId="14" fontId="78" fillId="0" borderId="17" xfId="7" applyNumberFormat="1" applyFont="1" applyBorder="1" applyAlignment="1">
      <alignment horizontal="center" vertical="center" wrapText="1"/>
    </xf>
    <xf numFmtId="0" fontId="71" fillId="7" borderId="18" xfId="7" applyFont="1" applyFill="1" applyBorder="1" applyAlignment="1">
      <alignment horizontal="center" vertical="center"/>
    </xf>
    <xf numFmtId="0" fontId="81" fillId="0" borderId="0" xfId="0" applyFont="1" applyAlignment="1">
      <alignment horizontal="left"/>
    </xf>
    <xf numFmtId="0" fontId="73" fillId="0" borderId="59" xfId="0" applyFont="1" applyBorder="1" applyAlignment="1">
      <alignment horizontal="center"/>
    </xf>
    <xf numFmtId="0" fontId="73" fillId="0" borderId="62" xfId="0" applyFont="1" applyBorder="1" applyAlignment="1">
      <alignment horizontal="center"/>
    </xf>
    <xf numFmtId="0" fontId="73" fillId="0" borderId="63" xfId="0" applyFont="1" applyBorder="1" applyAlignment="1">
      <alignment horizontal="center"/>
    </xf>
    <xf numFmtId="0" fontId="77" fillId="8" borderId="3" xfId="2" applyFont="1" applyFill="1" applyBorder="1" applyAlignment="1">
      <alignment horizontal="center"/>
    </xf>
    <xf numFmtId="0" fontId="77" fillId="8" borderId="4" xfId="2" applyFont="1" applyFill="1" applyBorder="1" applyAlignment="1">
      <alignment horizontal="center"/>
    </xf>
    <xf numFmtId="0" fontId="77" fillId="8" borderId="6" xfId="2" applyFont="1" applyFill="1" applyBorder="1" applyAlignment="1">
      <alignment horizontal="center"/>
    </xf>
    <xf numFmtId="0" fontId="77" fillId="8" borderId="7" xfId="2" applyFont="1" applyFill="1" applyBorder="1" applyAlignment="1">
      <alignment horizontal="center"/>
    </xf>
    <xf numFmtId="0" fontId="84" fillId="8" borderId="3" xfId="0" applyFont="1" applyFill="1" applyBorder="1" applyAlignment="1">
      <alignment horizontal="center" vertical="center" wrapText="1"/>
    </xf>
    <xf numFmtId="0" fontId="84" fillId="8" borderId="2" xfId="0" applyFont="1" applyFill="1" applyBorder="1" applyAlignment="1">
      <alignment horizontal="center" vertical="center" wrapText="1"/>
    </xf>
    <xf numFmtId="0" fontId="84" fillId="8" borderId="6" xfId="0" applyFont="1" applyFill="1" applyBorder="1" applyAlignment="1">
      <alignment horizontal="center" vertical="center" wrapText="1"/>
    </xf>
    <xf numFmtId="0" fontId="85" fillId="8" borderId="59" xfId="2" applyFont="1" applyFill="1" applyBorder="1" applyAlignment="1">
      <alignment horizontal="left" wrapText="1"/>
    </xf>
    <xf numFmtId="0" fontId="85" fillId="8" borderId="65" xfId="2" applyFont="1" applyFill="1" applyBorder="1" applyAlignment="1">
      <alignment horizontal="left" wrapText="1"/>
    </xf>
    <xf numFmtId="0" fontId="85" fillId="8" borderId="66" xfId="2" applyFont="1" applyFill="1" applyBorder="1" applyAlignment="1">
      <alignment horizontal="left" wrapText="1"/>
    </xf>
    <xf numFmtId="0" fontId="85" fillId="8" borderId="62" xfId="2" applyFont="1" applyFill="1" applyBorder="1" applyAlignment="1">
      <alignment horizontal="left" vertical="center" wrapText="1"/>
    </xf>
    <xf numFmtId="0" fontId="85" fillId="8" borderId="12" xfId="2" applyFont="1" applyFill="1" applyBorder="1" applyAlignment="1">
      <alignment horizontal="left" vertical="center" wrapText="1"/>
    </xf>
    <xf numFmtId="0" fontId="85" fillId="8" borderId="53" xfId="2" applyFont="1" applyFill="1" applyBorder="1" applyAlignment="1">
      <alignment horizontal="left" vertical="center" wrapText="1"/>
    </xf>
    <xf numFmtId="0" fontId="85" fillId="8" borderId="63" xfId="2" applyFont="1" applyFill="1" applyBorder="1" applyAlignment="1">
      <alignment horizontal="left" vertical="center" wrapText="1"/>
    </xf>
    <xf numFmtId="0" fontId="85" fillId="8" borderId="42" xfId="2" applyFont="1" applyFill="1" applyBorder="1" applyAlignment="1">
      <alignment horizontal="left" vertical="center" wrapText="1"/>
    </xf>
    <xf numFmtId="0" fontId="85" fillId="8" borderId="67" xfId="2" applyFont="1" applyFill="1" applyBorder="1" applyAlignment="1">
      <alignment horizontal="left" vertical="center" wrapText="1"/>
    </xf>
    <xf numFmtId="0" fontId="85" fillId="8" borderId="3" xfId="2" applyFont="1" applyFill="1" applyBorder="1" applyAlignment="1">
      <alignment horizontal="center" wrapText="1"/>
    </xf>
    <xf numFmtId="0" fontId="85" fillId="8" borderId="4" xfId="2" applyFont="1" applyFill="1" applyBorder="1" applyAlignment="1">
      <alignment horizontal="center" wrapText="1"/>
    </xf>
    <xf numFmtId="0" fontId="85" fillId="8" borderId="2" xfId="2" applyFont="1" applyFill="1" applyBorder="1" applyAlignment="1">
      <alignment horizontal="center" wrapText="1"/>
    </xf>
    <xf numFmtId="0" fontId="85" fillId="8" borderId="5" xfId="2" applyFont="1" applyFill="1" applyBorder="1" applyAlignment="1">
      <alignment horizontal="center" wrapText="1"/>
    </xf>
    <xf numFmtId="0" fontId="85" fillId="8" borderId="6" xfId="2" applyFont="1" applyFill="1" applyBorder="1" applyAlignment="1">
      <alignment horizontal="center" wrapText="1"/>
    </xf>
    <xf numFmtId="0" fontId="85" fillId="8" borderId="7" xfId="2" applyFont="1" applyFill="1" applyBorder="1" applyAlignment="1">
      <alignment horizontal="center" wrapText="1"/>
    </xf>
    <xf numFmtId="0" fontId="77" fillId="8" borderId="64" xfId="2" applyFont="1" applyFill="1" applyBorder="1" applyAlignment="1">
      <alignment horizontal="center" wrapText="1"/>
    </xf>
    <xf numFmtId="0" fontId="77" fillId="8" borderId="50" xfId="2" applyFont="1" applyFill="1" applyBorder="1" applyAlignment="1">
      <alignment horizontal="center" wrapText="1"/>
    </xf>
    <xf numFmtId="0" fontId="65" fillId="0" borderId="0" xfId="0" applyFont="1" applyFill="1" applyBorder="1" applyAlignment="1">
      <alignment horizontal="center" vertical="center"/>
    </xf>
    <xf numFmtId="0" fontId="92" fillId="0" borderId="81" xfId="0" applyFont="1" applyBorder="1" applyAlignment="1">
      <alignment horizontal="center"/>
    </xf>
    <xf numFmtId="0" fontId="91" fillId="0" borderId="1" xfId="0" applyFont="1" applyBorder="1" applyAlignment="1">
      <alignment horizontal="left"/>
    </xf>
    <xf numFmtId="0" fontId="91" fillId="0" borderId="1" xfId="0" applyFont="1" applyBorder="1" applyAlignment="1">
      <alignment horizontal="center"/>
    </xf>
    <xf numFmtId="0" fontId="91" fillId="0" borderId="1" xfId="0" applyFont="1" applyBorder="1" applyAlignment="1">
      <alignment horizontal="left" vertical="top"/>
    </xf>
    <xf numFmtId="0" fontId="91" fillId="0" borderId="1" xfId="0" applyFont="1" applyBorder="1" applyAlignment="1">
      <alignment horizontal="left" wrapText="1"/>
    </xf>
    <xf numFmtId="0" fontId="92" fillId="0" borderId="1" xfId="0" applyFont="1" applyBorder="1" applyAlignment="1">
      <alignment horizontal="left"/>
    </xf>
    <xf numFmtId="0" fontId="91" fillId="0" borderId="1" xfId="0" applyFont="1" applyBorder="1" applyAlignment="1">
      <alignment horizontal="justify" vertical="center" wrapText="1"/>
    </xf>
    <xf numFmtId="0" fontId="91" fillId="0" borderId="1" xfId="0" applyFont="1" applyBorder="1" applyAlignment="1">
      <alignment horizontal="justify"/>
    </xf>
    <xf numFmtId="0" fontId="91" fillId="0" borderId="1" xfId="0" applyFont="1" applyBorder="1" applyAlignment="1">
      <alignment horizontal="center" vertical="center" wrapText="1"/>
    </xf>
    <xf numFmtId="0" fontId="91" fillId="0" borderId="1" xfId="0" applyFont="1" applyBorder="1" applyAlignment="1">
      <alignment horizontal="center" vertical="center"/>
    </xf>
    <xf numFmtId="0" fontId="78" fillId="0" borderId="0" xfId="7" applyFont="1" applyFill="1" applyBorder="1" applyAlignment="1">
      <alignment horizontal="center" vertical="center" wrapText="1"/>
    </xf>
    <xf numFmtId="14" fontId="78" fillId="0" borderId="58" xfId="7" applyNumberFormat="1" applyFont="1" applyFill="1" applyBorder="1" applyAlignment="1">
      <alignment horizontal="center" vertical="center" wrapText="1"/>
    </xf>
    <xf numFmtId="0" fontId="71" fillId="0" borderId="58" xfId="7" applyFont="1" applyFill="1" applyBorder="1" applyAlignment="1">
      <alignment horizontal="center" vertical="center"/>
    </xf>
    <xf numFmtId="0" fontId="78" fillId="0" borderId="58" xfId="7" applyFont="1" applyFill="1" applyBorder="1" applyAlignment="1">
      <alignment horizontal="center" vertical="center" wrapText="1"/>
    </xf>
    <xf numFmtId="0" fontId="78" fillId="0" borderId="47" xfId="7" applyFont="1" applyFill="1" applyBorder="1" applyAlignment="1">
      <alignment horizontal="center" vertical="center" wrapText="1"/>
    </xf>
    <xf numFmtId="14" fontId="78" fillId="0" borderId="50" xfId="7" applyNumberFormat="1" applyFont="1" applyFill="1" applyBorder="1" applyAlignment="1">
      <alignment horizontal="center" vertical="center" wrapText="1"/>
    </xf>
    <xf numFmtId="0" fontId="71" fillId="0" borderId="50" xfId="7" applyFont="1" applyFill="1" applyBorder="1" applyAlignment="1">
      <alignment horizontal="center" vertical="center"/>
    </xf>
    <xf numFmtId="0" fontId="78" fillId="0" borderId="46" xfId="7" applyFont="1" applyFill="1" applyBorder="1" applyAlignment="1">
      <alignment horizontal="center" vertical="center" wrapText="1"/>
    </xf>
    <xf numFmtId="0" fontId="71" fillId="0" borderId="49" xfId="7" applyFont="1" applyFill="1" applyBorder="1" applyAlignment="1">
      <alignment horizontal="center" vertical="center"/>
    </xf>
    <xf numFmtId="14" fontId="78" fillId="0" borderId="49" xfId="7" applyNumberFormat="1" applyFont="1" applyFill="1" applyBorder="1" applyAlignment="1">
      <alignment horizontal="center" vertical="center" wrapText="1"/>
    </xf>
    <xf numFmtId="0" fontId="83" fillId="0" borderId="1" xfId="0" applyFont="1" applyBorder="1" applyAlignment="1">
      <alignment horizontal="center" vertical="center" wrapText="1"/>
    </xf>
    <xf numFmtId="0" fontId="57" fillId="0" borderId="1" xfId="0" applyFont="1" applyBorder="1" applyAlignment="1">
      <alignment horizontal="left" vertical="center" wrapText="1"/>
    </xf>
    <xf numFmtId="0" fontId="57" fillId="0" borderId="1" xfId="0" applyFont="1" applyBorder="1" applyAlignment="1">
      <alignment horizontal="justify" vertical="center" wrapText="1"/>
    </xf>
    <xf numFmtId="0" fontId="57" fillId="0" borderId="45" xfId="0" applyFont="1" applyBorder="1" applyAlignment="1">
      <alignment horizontal="left" vertical="top" wrapText="1"/>
    </xf>
    <xf numFmtId="0" fontId="57" fillId="0" borderId="21" xfId="0" applyFont="1" applyBorder="1" applyAlignment="1">
      <alignment horizontal="left" vertical="top" wrapText="1"/>
    </xf>
    <xf numFmtId="0" fontId="44" fillId="0" borderId="8" xfId="0" applyFont="1" applyBorder="1" applyAlignment="1">
      <alignment horizontal="center" vertical="center"/>
    </xf>
    <xf numFmtId="0" fontId="44" fillId="0" borderId="12" xfId="0" applyFont="1" applyBorder="1" applyAlignment="1">
      <alignment horizontal="center" vertical="center"/>
    </xf>
    <xf numFmtId="0" fontId="12" fillId="0" borderId="0" xfId="2" applyFont="1"/>
    <xf numFmtId="0" fontId="44" fillId="0" borderId="9" xfId="0" applyFont="1" applyBorder="1" applyAlignment="1">
      <alignment horizontal="center" vertical="center"/>
    </xf>
    <xf numFmtId="0" fontId="35" fillId="0" borderId="4" xfId="0" applyFont="1" applyBorder="1" applyAlignment="1">
      <alignment horizontal="right"/>
    </xf>
    <xf numFmtId="0" fontId="26" fillId="0" borderId="7" xfId="0" applyFont="1" applyBorder="1"/>
    <xf numFmtId="0" fontId="12" fillId="0" borderId="0" xfId="2" applyFont="1" applyAlignment="1">
      <alignment horizontal="left" vertical="center"/>
    </xf>
    <xf numFmtId="0" fontId="12" fillId="0" borderId="0" xfId="2" applyFont="1" applyAlignment="1">
      <alignment horizontal="left" vertical="center"/>
    </xf>
    <xf numFmtId="0" fontId="4" fillId="0" borderId="0" xfId="0" applyFont="1"/>
    <xf numFmtId="0" fontId="43" fillId="0" borderId="0" xfId="0" applyFont="1"/>
    <xf numFmtId="0" fontId="27" fillId="0" borderId="13" xfId="0" applyFont="1" applyBorder="1" applyAlignment="1">
      <alignment horizontal="center" vertical="center"/>
    </xf>
    <xf numFmtId="0" fontId="27" fillId="0" borderId="15" xfId="0" applyFont="1" applyBorder="1" applyAlignment="1">
      <alignment horizontal="center" vertical="center"/>
    </xf>
    <xf numFmtId="0" fontId="27" fillId="0" borderId="19" xfId="0" applyFont="1" applyBorder="1" applyAlignment="1">
      <alignment horizontal="center" vertical="center"/>
    </xf>
    <xf numFmtId="0" fontId="27" fillId="0" borderId="14" xfId="0" applyFont="1" applyBorder="1" applyAlignment="1">
      <alignment horizontal="center" vertical="center"/>
    </xf>
    <xf numFmtId="0" fontId="46" fillId="0" borderId="13" xfId="0" applyFont="1" applyBorder="1" applyAlignment="1">
      <alignment horizontal="center" vertical="center" wrapText="1"/>
    </xf>
    <xf numFmtId="0" fontId="46" fillId="0" borderId="15" xfId="0" applyFont="1" applyBorder="1" applyAlignment="1">
      <alignment horizontal="center" vertical="center" wrapText="1"/>
    </xf>
    <xf numFmtId="0" fontId="27" fillId="0" borderId="22" xfId="0" applyFont="1" applyBorder="1" applyAlignment="1">
      <alignment horizontal="center" vertical="center"/>
    </xf>
    <xf numFmtId="0" fontId="27" fillId="0" borderId="16" xfId="0" applyFont="1" applyBorder="1" applyAlignment="1">
      <alignment horizontal="center" vertical="center"/>
    </xf>
    <xf numFmtId="0" fontId="27" fillId="0" borderId="18" xfId="0" applyFont="1" applyBorder="1" applyAlignment="1">
      <alignment horizontal="center" vertical="center"/>
    </xf>
    <xf numFmtId="0" fontId="25" fillId="0" borderId="20" xfId="0" applyFont="1" applyBorder="1" applyAlignment="1">
      <alignment vertical="center"/>
    </xf>
    <xf numFmtId="0" fontId="25" fillId="0" borderId="17" xfId="0" applyFont="1" applyBorder="1" applyAlignment="1">
      <alignment vertical="center"/>
    </xf>
    <xf numFmtId="0" fontId="46" fillId="0" borderId="16" xfId="0" applyFont="1" applyBorder="1" applyAlignment="1">
      <alignment horizontal="center" vertical="center" wrapText="1"/>
    </xf>
    <xf numFmtId="0" fontId="46" fillId="0" borderId="18" xfId="0" applyFont="1" applyBorder="1" applyAlignment="1">
      <alignment horizontal="center" vertical="center" wrapText="1"/>
    </xf>
    <xf numFmtId="0" fontId="27" fillId="0" borderId="23" xfId="0" applyFont="1" applyBorder="1" applyAlignment="1">
      <alignment horizontal="center" vertical="center"/>
    </xf>
    <xf numFmtId="0" fontId="27" fillId="0" borderId="24" xfId="0" applyFont="1" applyBorder="1" applyAlignment="1">
      <alignment horizontal="left" vertical="justify"/>
    </xf>
    <xf numFmtId="0" fontId="27" fillId="0" borderId="22" xfId="0" applyFont="1" applyBorder="1" applyAlignment="1">
      <alignment horizontal="left" vertical="justify"/>
    </xf>
    <xf numFmtId="0" fontId="25" fillId="0" borderId="11" xfId="0" applyFont="1" applyBorder="1" applyAlignment="1">
      <alignment horizontal="center" vertical="center"/>
    </xf>
    <xf numFmtId="0" fontId="25" fillId="0" borderId="9" xfId="0" applyFont="1" applyBorder="1" applyAlignment="1">
      <alignment horizontal="center" vertical="center"/>
    </xf>
    <xf numFmtId="0" fontId="25" fillId="0" borderId="31" xfId="0" applyFont="1" applyBorder="1" applyAlignment="1">
      <alignment horizontal="center" vertical="center"/>
    </xf>
    <xf numFmtId="0" fontId="27" fillId="0" borderId="32" xfId="0" applyFont="1" applyBorder="1" applyAlignment="1">
      <alignment horizontal="center" vertical="center" wrapText="1"/>
    </xf>
    <xf numFmtId="0" fontId="27" fillId="0" borderId="33" xfId="0" applyFont="1" applyBorder="1" applyAlignment="1">
      <alignment horizontal="center" vertical="center"/>
    </xf>
    <xf numFmtId="0" fontId="26" fillId="0" borderId="34" xfId="0" applyFont="1" applyBorder="1"/>
    <xf numFmtId="0" fontId="25" fillId="0" borderId="34" xfId="0" applyFont="1" applyBorder="1"/>
    <xf numFmtId="0" fontId="26" fillId="0" borderId="23" xfId="0" applyFont="1" applyBorder="1"/>
  </cellXfs>
  <cellStyles count="14">
    <cellStyle name="Hipervínculo" xfId="13" builtinId="8"/>
    <cellStyle name="Millares" xfId="3" builtinId="3"/>
    <cellStyle name="Millares 2 3 3" xfId="11" xr:uid="{00000000-0005-0000-0000-000002000000}"/>
    <cellStyle name="Millares 2 7 2" xfId="6" xr:uid="{00000000-0005-0000-0000-000003000000}"/>
    <cellStyle name="Millares 6" xfId="9" xr:uid="{00000000-0005-0000-0000-000004000000}"/>
    <cellStyle name="Moneda" xfId="12" builtinId="4"/>
    <cellStyle name="Normal" xfId="0" builtinId="0"/>
    <cellStyle name="Normal 10" xfId="7" xr:uid="{00000000-0005-0000-0000-000007000000}"/>
    <cellStyle name="Normal 2" xfId="2" xr:uid="{00000000-0005-0000-0000-000008000000}"/>
    <cellStyle name="Normal 2 2" xfId="8" xr:uid="{00000000-0005-0000-0000-000009000000}"/>
    <cellStyle name="Normal 3" xfId="5" xr:uid="{00000000-0005-0000-0000-00000A000000}"/>
    <cellStyle name="Normal 47" xfId="1" xr:uid="{00000000-0005-0000-0000-00000B000000}"/>
    <cellStyle name="Porcentaje" xfId="4" builtinId="5"/>
    <cellStyle name="Porcentaje 2" xfId="10" xr:uid="{00000000-0005-0000-0000-00000D000000}"/>
  </cellStyles>
  <dxfs count="10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FF00"/>
      <color rgb="FF00FFFF"/>
      <color rgb="FFFF0000"/>
      <color rgb="FFFF0066"/>
      <color rgb="FF660033"/>
      <color rgb="FFFF9900"/>
      <color rgb="FF00CC66"/>
      <color rgb="FF000066"/>
      <color rgb="FFCCFFCC"/>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4.png"/></Relationships>
</file>

<file path=xl/drawings/_rels/drawing2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hyperlink" Target="#INDICE!A1"/></Relationships>
</file>

<file path=xl/drawings/_rels/drawing27.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6.png"/></Relationships>
</file>

<file path=xl/drawings/_rels/drawing29.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7.png"/></Relationships>
</file>

<file path=xl/drawings/_rels/drawing33.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7.png"/></Relationships>
</file>

<file path=xl/drawings/_rels/drawing38.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8.png"/></Relationships>
</file>

<file path=xl/drawings/_rels/drawing47.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9.png"/></Relationships>
</file>

<file path=xl/drawings/_rels/drawing5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0.png"/></Relationships>
</file>

<file path=xl/drawings/_rels/drawing5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1.png"/></Relationships>
</file>

<file path=xl/drawings/_rels/drawing57.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3.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2.png"/></Relationships>
</file>

<file path=xl/drawings/_rels/drawing6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5.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6.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5.png"/></Relationships>
</file>

<file path=xl/drawings/_rels/drawing67.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8.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9.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3.png"/></Relationships>
</file>

<file path=xl/drawings/_rels/drawing70.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7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7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73.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7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4.png"/></Relationships>
</file>

<file path=xl/drawings/_rels/drawing75.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76.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77.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78.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5.png"/></Relationships>
</file>

<file path=xl/drawings/_rels/drawing79.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80.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6.png"/></Relationships>
</file>

<file path=xl/drawings/_rels/drawing8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8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83.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7.png"/></Relationships>
</file>

<file path=xl/drawings/_rels/drawing8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85.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86.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87.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88.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89.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90.xml.rels><?xml version="1.0" encoding="UTF-8" standalone="yes"?>
<Relationships xmlns="http://schemas.openxmlformats.org/package/2006/relationships"><Relationship Id="rId1" Type="http://schemas.openxmlformats.org/officeDocument/2006/relationships/image" Target="../media/image1.png"/></Relationships>
</file>

<file path=xl/drawings/_rels/drawing9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2.xml.rels><?xml version="1.0" encoding="UTF-8" standalone="yes"?>
<Relationships xmlns="http://schemas.openxmlformats.org/package/2006/relationships"><Relationship Id="rId1" Type="http://schemas.openxmlformats.org/officeDocument/2006/relationships/image" Target="../media/image1.png"/></Relationships>
</file>

<file path=xl/drawings/_rels/drawing93.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152399</xdr:colOff>
      <xdr:row>0</xdr:row>
      <xdr:rowOff>19051</xdr:rowOff>
    </xdr:from>
    <xdr:to>
      <xdr:col>0</xdr:col>
      <xdr:colOff>1228724</xdr:colOff>
      <xdr:row>2</xdr:row>
      <xdr:rowOff>180976</xdr:rowOff>
    </xdr:to>
    <xdr:pic>
      <xdr:nvPicPr>
        <xdr:cNvPr id="2" name="Imagen 1" descr="C:\Users\Usuario\Desktop\A AUDITORIAS\A AUDITORIAS\2018\LOGOS\Logo 1\3ANG_LOGO.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399" y="19051"/>
          <a:ext cx="1076325" cy="6667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159</xdr:row>
      <xdr:rowOff>9525</xdr:rowOff>
    </xdr:from>
    <xdr:to>
      <xdr:col>1</xdr:col>
      <xdr:colOff>123825</xdr:colOff>
      <xdr:row>160</xdr:row>
      <xdr:rowOff>0</xdr:rowOff>
    </xdr:to>
    <xdr:sp macro="" textlink="">
      <xdr:nvSpPr>
        <xdr:cNvPr id="2" name="Oval 3">
          <a:extLst>
            <a:ext uri="{FF2B5EF4-FFF2-40B4-BE49-F238E27FC236}">
              <a16:creationId xmlns:a16="http://schemas.microsoft.com/office/drawing/2014/main" id="{4BC11BB9-6412-4D04-9C51-97DBEB49D783}"/>
            </a:ext>
          </a:extLst>
        </xdr:cNvPr>
        <xdr:cNvSpPr>
          <a:spLocks noChangeArrowheads="1"/>
        </xdr:cNvSpPr>
      </xdr:nvSpPr>
      <xdr:spPr bwMode="auto">
        <a:xfrm>
          <a:off x="85725" y="32975550"/>
          <a:ext cx="114300" cy="190500"/>
        </a:xfrm>
        <a:prstGeom prst="ellipse">
          <a:avLst/>
        </a:prstGeom>
        <a:solidFill>
          <a:srgbClr val="FFFFFF"/>
        </a:solidFill>
        <a:ln w="9525">
          <a:solidFill>
            <a:srgbClr val="000000"/>
          </a:solidFill>
          <a:round/>
          <a:headEnd/>
          <a:tailEnd/>
        </a:ln>
      </xdr:spPr>
    </xdr:sp>
    <xdr:clientData/>
  </xdr:twoCellAnchor>
  <xdr:twoCellAnchor>
    <xdr:from>
      <xdr:col>1</xdr:col>
      <xdr:colOff>28575</xdr:colOff>
      <xdr:row>159</xdr:row>
      <xdr:rowOff>57150</xdr:rowOff>
    </xdr:from>
    <xdr:to>
      <xdr:col>1</xdr:col>
      <xdr:colOff>85725</xdr:colOff>
      <xdr:row>159</xdr:row>
      <xdr:rowOff>123825</xdr:rowOff>
    </xdr:to>
    <xdr:cxnSp macro="">
      <xdr:nvCxnSpPr>
        <xdr:cNvPr id="3" name="AutoShape 4">
          <a:extLst>
            <a:ext uri="{FF2B5EF4-FFF2-40B4-BE49-F238E27FC236}">
              <a16:creationId xmlns:a16="http://schemas.microsoft.com/office/drawing/2014/main" id="{6665C598-CE4F-4ED1-A6B0-F17A1C9C4655}"/>
            </a:ext>
          </a:extLst>
        </xdr:cNvPr>
        <xdr:cNvCxnSpPr>
          <a:cxnSpLocks noChangeShapeType="1"/>
        </xdr:cNvCxnSpPr>
      </xdr:nvCxnSpPr>
      <xdr:spPr bwMode="auto">
        <a:xfrm>
          <a:off x="104775" y="33023175"/>
          <a:ext cx="57150" cy="66675"/>
        </a:xfrm>
        <a:prstGeom prst="straightConnector1">
          <a:avLst/>
        </a:prstGeom>
        <a:noFill/>
        <a:ln w="222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xdr:col>
      <xdr:colOff>76200</xdr:colOff>
      <xdr:row>158</xdr:row>
      <xdr:rowOff>123825</xdr:rowOff>
    </xdr:from>
    <xdr:to>
      <xdr:col>1</xdr:col>
      <xdr:colOff>209550</xdr:colOff>
      <xdr:row>159</xdr:row>
      <xdr:rowOff>142875</xdr:rowOff>
    </xdr:to>
    <xdr:cxnSp macro="">
      <xdr:nvCxnSpPr>
        <xdr:cNvPr id="4" name="AutoShape 5">
          <a:extLst>
            <a:ext uri="{FF2B5EF4-FFF2-40B4-BE49-F238E27FC236}">
              <a16:creationId xmlns:a16="http://schemas.microsoft.com/office/drawing/2014/main" id="{3EF316CB-021E-4EBA-8560-685F3E88B859}"/>
            </a:ext>
          </a:extLst>
        </xdr:cNvPr>
        <xdr:cNvCxnSpPr>
          <a:cxnSpLocks noChangeShapeType="1"/>
        </xdr:cNvCxnSpPr>
      </xdr:nvCxnSpPr>
      <xdr:spPr bwMode="auto">
        <a:xfrm flipV="1">
          <a:off x="152400" y="32289750"/>
          <a:ext cx="133350" cy="219075"/>
        </a:xfrm>
        <a:prstGeom prst="straightConnector1">
          <a:avLst/>
        </a:prstGeom>
        <a:noFill/>
        <a:ln w="222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xdr:col>
      <xdr:colOff>0</xdr:colOff>
      <xdr:row>165</xdr:row>
      <xdr:rowOff>76200</xdr:rowOff>
    </xdr:from>
    <xdr:to>
      <xdr:col>1</xdr:col>
      <xdr:colOff>247650</xdr:colOff>
      <xdr:row>165</xdr:row>
      <xdr:rowOff>247650</xdr:rowOff>
    </xdr:to>
    <xdr:sp macro="" textlink="">
      <xdr:nvSpPr>
        <xdr:cNvPr id="5" name="Oval 2">
          <a:extLst>
            <a:ext uri="{FF2B5EF4-FFF2-40B4-BE49-F238E27FC236}">
              <a16:creationId xmlns:a16="http://schemas.microsoft.com/office/drawing/2014/main" id="{B04DBD50-95E4-45F3-B11A-18B223B082BD}"/>
            </a:ext>
          </a:extLst>
        </xdr:cNvPr>
        <xdr:cNvSpPr>
          <a:spLocks noChangeArrowheads="1"/>
        </xdr:cNvSpPr>
      </xdr:nvSpPr>
      <xdr:spPr bwMode="auto">
        <a:xfrm>
          <a:off x="76200" y="34242375"/>
          <a:ext cx="247650" cy="123825"/>
        </a:xfrm>
        <a:prstGeom prst="ellipse">
          <a:avLst/>
        </a:prstGeom>
        <a:solidFill>
          <a:srgbClr val="FFFFFF"/>
        </a:solidFill>
        <a:ln w="19050">
          <a:solidFill>
            <a:srgbClr val="000000"/>
          </a:solidFill>
          <a:round/>
          <a:headEnd/>
          <a:tailEnd/>
        </a:ln>
      </xdr:spPr>
    </xdr:sp>
    <xdr:clientData/>
  </xdr:twoCellAnchor>
  <xdr:twoCellAnchor>
    <xdr:from>
      <xdr:col>1</xdr:col>
      <xdr:colOff>104775</xdr:colOff>
      <xdr:row>165</xdr:row>
      <xdr:rowOff>66675</xdr:rowOff>
    </xdr:from>
    <xdr:to>
      <xdr:col>1</xdr:col>
      <xdr:colOff>352425</xdr:colOff>
      <xdr:row>165</xdr:row>
      <xdr:rowOff>190500</xdr:rowOff>
    </xdr:to>
    <xdr:cxnSp macro="">
      <xdr:nvCxnSpPr>
        <xdr:cNvPr id="6" name="AutoShape 1">
          <a:extLst>
            <a:ext uri="{FF2B5EF4-FFF2-40B4-BE49-F238E27FC236}">
              <a16:creationId xmlns:a16="http://schemas.microsoft.com/office/drawing/2014/main" id="{5B74DC80-14DF-4D2A-9474-64360295DE39}"/>
            </a:ext>
          </a:extLst>
        </xdr:cNvPr>
        <xdr:cNvCxnSpPr>
          <a:cxnSpLocks noChangeShapeType="1"/>
        </xdr:cNvCxnSpPr>
      </xdr:nvCxnSpPr>
      <xdr:spPr bwMode="auto">
        <a:xfrm flipV="1">
          <a:off x="180975" y="34232850"/>
          <a:ext cx="247650" cy="12382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0</xdr:row>
      <xdr:rowOff>0</xdr:rowOff>
    </xdr:from>
    <xdr:to>
      <xdr:col>6</xdr:col>
      <xdr:colOff>38100</xdr:colOff>
      <xdr:row>3</xdr:row>
      <xdr:rowOff>76200</xdr:rowOff>
    </xdr:to>
    <xdr:sp macro="" textlink="">
      <xdr:nvSpPr>
        <xdr:cNvPr id="2" name="Flecha derecha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6638925"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465" y="11206"/>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208990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0300-000003000000}"/>
            </a:ext>
          </a:extLst>
        </xdr:cNvPr>
        <xdr:cNvSpPr/>
      </xdr:nvSpPr>
      <xdr:spPr>
        <a:xfrm>
          <a:off x="11385176"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3</xdr:row>
      <xdr:rowOff>0</xdr:rowOff>
    </xdr:to>
    <xdr:pic>
      <xdr:nvPicPr>
        <xdr:cNvPr id="2" name="Imagen 1" descr="C:\Users\Usuario\Desktop\A AUDITORIAS\A AUDITORIAS\2018\LOGOS\Logo 1\3ANG_LOGO.png">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533400"/>
        </a:xfrm>
        <a:prstGeom prst="rect">
          <a:avLst/>
        </a:prstGeom>
        <a:noFill/>
        <a:ln>
          <a:noFill/>
        </a:ln>
      </xdr:spPr>
    </xdr:pic>
    <xdr:clientData/>
  </xdr:twoCellAnchor>
  <xdr:twoCellAnchor>
    <xdr:from>
      <xdr:col>17</xdr:col>
      <xdr:colOff>104776</xdr:colOff>
      <xdr:row>0</xdr:row>
      <xdr:rowOff>0</xdr:rowOff>
    </xdr:from>
    <xdr:to>
      <xdr:col>18</xdr:col>
      <xdr:colOff>142876</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0400-000003000000}"/>
            </a:ext>
          </a:extLst>
        </xdr:cNvPr>
        <xdr:cNvSpPr/>
      </xdr:nvSpPr>
      <xdr:spPr>
        <a:xfrm>
          <a:off x="9801226"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314326</xdr:colOff>
      <xdr:row>0</xdr:row>
      <xdr:rowOff>19049</xdr:rowOff>
    </xdr:from>
    <xdr:to>
      <xdr:col>2</xdr:col>
      <xdr:colOff>904875</xdr:colOff>
      <xdr:row>3</xdr:row>
      <xdr:rowOff>9524</xdr:rowOff>
    </xdr:to>
    <xdr:pic>
      <xdr:nvPicPr>
        <xdr:cNvPr id="3" name="Imagen 2" descr="C:\Users\Usuario\Desktop\A AUDITORIAS\A AUDITORIAS\2018\LOGOS\Logo 1\3ANG_LOGO.png">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6" y="19049"/>
          <a:ext cx="1362074" cy="790575"/>
        </a:xfrm>
        <a:prstGeom prst="rect">
          <a:avLst/>
        </a:prstGeom>
        <a:noFill/>
        <a:ln>
          <a:noFill/>
        </a:ln>
      </xdr:spPr>
    </xdr:pic>
    <xdr:clientData/>
  </xdr:twoCellAnchor>
  <xdr:twoCellAnchor>
    <xdr:from>
      <xdr:col>12</xdr:col>
      <xdr:colOff>95250</xdr:colOff>
      <xdr:row>0</xdr:row>
      <xdr:rowOff>0</xdr:rowOff>
    </xdr:from>
    <xdr:to>
      <xdr:col>13</xdr:col>
      <xdr:colOff>133350</xdr:colOff>
      <xdr:row>1</xdr:row>
      <xdr:rowOff>200025</xdr:rowOff>
    </xdr:to>
    <xdr:sp macro="" textlink="">
      <xdr:nvSpPr>
        <xdr:cNvPr id="4" name="Flecha derecha 3">
          <a:hlinkClick xmlns:r="http://schemas.openxmlformats.org/officeDocument/2006/relationships" r:id="rId2"/>
          <a:extLst>
            <a:ext uri="{FF2B5EF4-FFF2-40B4-BE49-F238E27FC236}">
              <a16:creationId xmlns:a16="http://schemas.microsoft.com/office/drawing/2014/main" id="{00000000-0008-0000-0500-000004000000}"/>
            </a:ext>
          </a:extLst>
        </xdr:cNvPr>
        <xdr:cNvSpPr/>
      </xdr:nvSpPr>
      <xdr:spPr>
        <a:xfrm>
          <a:off x="10734675"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3</xdr:row>
      <xdr:rowOff>0</xdr:rowOff>
    </xdr:to>
    <xdr:pic>
      <xdr:nvPicPr>
        <xdr:cNvPr id="2" name="Imagen 1" descr="C:\Users\Usuario\Desktop\A AUDITORIAS\A AUDITORIAS\2018\LOGOS\Logo 1\3ANG_LOGO.png">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533400"/>
        </a:xfrm>
        <a:prstGeom prst="rect">
          <a:avLst/>
        </a:prstGeom>
        <a:noFill/>
        <a:ln>
          <a:noFill/>
        </a:ln>
      </xdr:spPr>
    </xdr:pic>
    <xdr:clientData/>
  </xdr:twoCellAnchor>
  <xdr:twoCellAnchor>
    <xdr:from>
      <xdr:col>18</xdr:col>
      <xdr:colOff>57150</xdr:colOff>
      <xdr:row>0</xdr:row>
      <xdr:rowOff>0</xdr:rowOff>
    </xdr:from>
    <xdr:to>
      <xdr:col>19</xdr:col>
      <xdr:colOff>95250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0600-000003000000}"/>
            </a:ext>
          </a:extLst>
        </xdr:cNvPr>
        <xdr:cNvSpPr/>
      </xdr:nvSpPr>
      <xdr:spPr>
        <a:xfrm>
          <a:off x="1051560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465" y="11206"/>
          <a:ext cx="1095375" cy="762000"/>
        </a:xfrm>
        <a:prstGeom prst="rect">
          <a:avLst/>
        </a:prstGeom>
        <a:noFill/>
        <a:ln>
          <a:noFill/>
        </a:ln>
      </xdr:spPr>
    </xdr:pic>
    <xdr:clientData/>
  </xdr:twoCellAnchor>
  <xdr:twoCellAnchor>
    <xdr:from>
      <xdr:col>11</xdr:col>
      <xdr:colOff>38100</xdr:colOff>
      <xdr:row>0</xdr:row>
      <xdr:rowOff>0</xdr:rowOff>
    </xdr:from>
    <xdr:to>
      <xdr:col>12</xdr:col>
      <xdr:colOff>76200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0700-000003000000}"/>
            </a:ext>
          </a:extLst>
        </xdr:cNvPr>
        <xdr:cNvSpPr/>
      </xdr:nvSpPr>
      <xdr:spPr>
        <a:xfrm>
          <a:off x="110680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3</xdr:row>
      <xdr:rowOff>0</xdr:rowOff>
    </xdr:to>
    <xdr:pic>
      <xdr:nvPicPr>
        <xdr:cNvPr id="2" name="Imagen 1" descr="C:\Users\Usuario\Desktop\A AUDITORIAS\A AUDITORIAS\2018\LOGOS\Logo 1\3ANG_LOGO.png">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533400"/>
        </a:xfrm>
        <a:prstGeom prst="rect">
          <a:avLst/>
        </a:prstGeom>
        <a:noFill/>
        <a:ln>
          <a:noFill/>
        </a:ln>
      </xdr:spPr>
    </xdr:pic>
    <xdr:clientData/>
  </xdr:twoCellAnchor>
  <xdr:twoCellAnchor>
    <xdr:from>
      <xdr:col>18</xdr:col>
      <xdr:colOff>0</xdr:colOff>
      <xdr:row>1</xdr:row>
      <xdr:rowOff>0</xdr:rowOff>
    </xdr:from>
    <xdr:to>
      <xdr:col>19</xdr:col>
      <xdr:colOff>38100</xdr:colOff>
      <xdr:row>3</xdr:row>
      <xdr:rowOff>85725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0800-000003000000}"/>
            </a:ext>
          </a:extLst>
        </xdr:cNvPr>
        <xdr:cNvSpPr/>
      </xdr:nvSpPr>
      <xdr:spPr>
        <a:xfrm>
          <a:off x="10572750" y="26670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2</xdr:row>
      <xdr:rowOff>19050</xdr:rowOff>
    </xdr:to>
    <xdr:pic>
      <xdr:nvPicPr>
        <xdr:cNvPr id="3" name="Imagen 2" descr="C:\Users\Usuario\Desktop\A AUDITORIAS\A AUDITORIAS\2018\LOGOS\Logo 1\3ANG_LOGO.png">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533400"/>
        </a:xfrm>
        <a:prstGeom prst="rect">
          <a:avLst/>
        </a:prstGeom>
        <a:noFill/>
        <a:ln>
          <a:noFill/>
        </a:ln>
      </xdr:spPr>
    </xdr:pic>
    <xdr:clientData/>
  </xdr:twoCellAnchor>
  <xdr:twoCellAnchor>
    <xdr:from>
      <xdr:col>17</xdr:col>
      <xdr:colOff>95250</xdr:colOff>
      <xdr:row>1</xdr:row>
      <xdr:rowOff>0</xdr:rowOff>
    </xdr:from>
    <xdr:to>
      <xdr:col>18</xdr:col>
      <xdr:colOff>133350</xdr:colOff>
      <xdr:row>3</xdr:row>
      <xdr:rowOff>85725</xdr:rowOff>
    </xdr:to>
    <xdr:sp macro="" textlink="">
      <xdr:nvSpPr>
        <xdr:cNvPr id="4" name="Flecha derecha 3">
          <a:hlinkClick xmlns:r="http://schemas.openxmlformats.org/officeDocument/2006/relationships" r:id="rId2"/>
          <a:extLst>
            <a:ext uri="{FF2B5EF4-FFF2-40B4-BE49-F238E27FC236}">
              <a16:creationId xmlns:a16="http://schemas.microsoft.com/office/drawing/2014/main" id="{00000000-0008-0000-0900-000004000000}"/>
            </a:ext>
          </a:extLst>
        </xdr:cNvPr>
        <xdr:cNvSpPr/>
      </xdr:nvSpPr>
      <xdr:spPr>
        <a:xfrm>
          <a:off x="9801225" y="26670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58208</xdr:colOff>
      <xdr:row>0</xdr:row>
      <xdr:rowOff>9525</xdr:rowOff>
    </xdr:from>
    <xdr:to>
      <xdr:col>1</xdr:col>
      <xdr:colOff>1486958</xdr:colOff>
      <xdr:row>1</xdr:row>
      <xdr:rowOff>328084</xdr:rowOff>
    </xdr:to>
    <xdr:pic>
      <xdr:nvPicPr>
        <xdr:cNvPr id="2" name="Imagen 2" descr="C:\Users\Usuario\Desktop\A AUDITORIAS\A AUDITORIAS\2018\LOGOS\Logo 1\3ANG_LOGO.png">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4041" y="9525"/>
          <a:ext cx="1428750" cy="678392"/>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223308</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0A00-000003000000}"/>
            </a:ext>
          </a:extLst>
        </xdr:cNvPr>
        <xdr:cNvSpPr/>
      </xdr:nvSpPr>
      <xdr:spPr>
        <a:xfrm>
          <a:off x="101917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1285875</xdr:colOff>
      <xdr:row>2</xdr:row>
      <xdr:rowOff>228600</xdr:rowOff>
    </xdr:to>
    <xdr:pic>
      <xdr:nvPicPr>
        <xdr:cNvPr id="2" name="Imagen 1" descr="C:\Users\Usuario\Desktop\A AUDITORIAS\A AUDITORIAS\2018\LOGOS\Logo 1\3ANG_LOGO.png">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465" y="11206"/>
          <a:ext cx="1134035" cy="760319"/>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4" name="Flecha derecha 3">
          <a:hlinkClick xmlns:r="http://schemas.openxmlformats.org/officeDocument/2006/relationships" r:id="rId2"/>
          <a:extLst>
            <a:ext uri="{FF2B5EF4-FFF2-40B4-BE49-F238E27FC236}">
              <a16:creationId xmlns:a16="http://schemas.microsoft.com/office/drawing/2014/main" id="{00000000-0008-0000-0B00-000004000000}"/>
            </a:ext>
          </a:extLst>
        </xdr:cNvPr>
        <xdr:cNvSpPr/>
      </xdr:nvSpPr>
      <xdr:spPr>
        <a:xfrm>
          <a:off x="10791825"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1314450</xdr:colOff>
      <xdr:row>2</xdr:row>
      <xdr:rowOff>238125</xdr:rowOff>
    </xdr:to>
    <xdr:pic>
      <xdr:nvPicPr>
        <xdr:cNvPr id="2" name="Imagen 1" descr="C:\Users\Usuario\Desktop\A AUDITORIAS\A AUDITORIAS\2018\LOGOS\Logo 1\3ANG_LOGO.png">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165" y="11206"/>
          <a:ext cx="1162610" cy="769844"/>
        </a:xfrm>
        <a:prstGeom prst="rect">
          <a:avLst/>
        </a:prstGeom>
        <a:noFill/>
        <a:ln>
          <a:noFill/>
        </a:ln>
      </xdr:spPr>
    </xdr:pic>
    <xdr:clientData/>
  </xdr:twoCellAnchor>
  <xdr:twoCellAnchor>
    <xdr:from>
      <xdr:col>10</xdr:col>
      <xdr:colOff>809625</xdr:colOff>
      <xdr:row>0</xdr:row>
      <xdr:rowOff>38100</xdr:rowOff>
    </xdr:from>
    <xdr:to>
      <xdr:col>11</xdr:col>
      <xdr:colOff>457200</xdr:colOff>
      <xdr:row>1</xdr:row>
      <xdr:rowOff>247650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0C00-000003000000}"/>
            </a:ext>
          </a:extLst>
        </xdr:cNvPr>
        <xdr:cNvSpPr/>
      </xdr:nvSpPr>
      <xdr:spPr>
        <a:xfrm>
          <a:off x="10725150" y="3810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3</xdr:row>
      <xdr:rowOff>0</xdr:rowOff>
    </xdr:to>
    <xdr:pic>
      <xdr:nvPicPr>
        <xdr:cNvPr id="2" name="Imagen 1" descr="C:\Users\Usuario\Desktop\A AUDITORIAS\A AUDITORIAS\2018\LOGOS\Logo 1\3ANG_LOGO.png">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533400"/>
        </a:xfrm>
        <a:prstGeom prst="rect">
          <a:avLst/>
        </a:prstGeom>
        <a:noFill/>
        <a:ln>
          <a:noFill/>
        </a:ln>
      </xdr:spPr>
    </xdr:pic>
    <xdr:clientData/>
  </xdr:twoCellAnchor>
  <xdr:twoCellAnchor>
    <xdr:from>
      <xdr:col>18</xdr:col>
      <xdr:colOff>0</xdr:colOff>
      <xdr:row>0</xdr:row>
      <xdr:rowOff>0</xdr:rowOff>
    </xdr:from>
    <xdr:to>
      <xdr:col>19</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0D00-000003000000}"/>
            </a:ext>
          </a:extLst>
        </xdr:cNvPr>
        <xdr:cNvSpPr/>
      </xdr:nvSpPr>
      <xdr:spPr>
        <a:xfrm>
          <a:off x="10258425"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165" y="11206"/>
          <a:ext cx="1095375" cy="762000"/>
        </a:xfrm>
        <a:prstGeom prst="rect">
          <a:avLst/>
        </a:prstGeom>
        <a:noFill/>
        <a:ln>
          <a:noFill/>
        </a:ln>
      </xdr:spPr>
    </xdr:pic>
    <xdr:clientData/>
  </xdr:twoCellAnchor>
  <xdr:twoCellAnchor>
    <xdr:from>
      <xdr:col>10</xdr:col>
      <xdr:colOff>161925</xdr:colOff>
      <xdr:row>0</xdr:row>
      <xdr:rowOff>0</xdr:rowOff>
    </xdr:from>
    <xdr:to>
      <xdr:col>10</xdr:col>
      <xdr:colOff>962025</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0E00-000003000000}"/>
            </a:ext>
          </a:extLst>
        </xdr:cNvPr>
        <xdr:cNvSpPr/>
      </xdr:nvSpPr>
      <xdr:spPr>
        <a:xfrm>
          <a:off x="10010775"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171451</xdr:colOff>
      <xdr:row>0</xdr:row>
      <xdr:rowOff>0</xdr:rowOff>
    </xdr:from>
    <xdr:to>
      <xdr:col>2</xdr:col>
      <xdr:colOff>1200150</xdr:colOff>
      <xdr:row>2</xdr:row>
      <xdr:rowOff>95250</xdr:rowOff>
    </xdr:to>
    <xdr:pic>
      <xdr:nvPicPr>
        <xdr:cNvPr id="2" name="Imagen 1" descr="C:\Users\Usuario\Desktop\A AUDITORIAS\A AUDITORIAS\2018\LOGOS\Logo 1\3ANG_LOGO.png">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1" y="0"/>
          <a:ext cx="1209674" cy="628650"/>
        </a:xfrm>
        <a:prstGeom prst="rect">
          <a:avLst/>
        </a:prstGeom>
        <a:noFill/>
        <a:ln>
          <a:noFill/>
        </a:ln>
      </xdr:spPr>
    </xdr:pic>
    <xdr:clientData/>
  </xdr:twoCellAnchor>
  <xdr:twoCellAnchor>
    <xdr:from>
      <xdr:col>17</xdr:col>
      <xdr:colOff>57150</xdr:colOff>
      <xdr:row>0</xdr:row>
      <xdr:rowOff>0</xdr:rowOff>
    </xdr:from>
    <xdr:to>
      <xdr:col>18</xdr:col>
      <xdr:colOff>95250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0F00-000003000000}"/>
            </a:ext>
          </a:extLst>
        </xdr:cNvPr>
        <xdr:cNvSpPr/>
      </xdr:nvSpPr>
      <xdr:spPr>
        <a:xfrm>
          <a:off x="9839325"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257175</xdr:colOff>
      <xdr:row>0</xdr:row>
      <xdr:rowOff>19050</xdr:rowOff>
    </xdr:from>
    <xdr:to>
      <xdr:col>1</xdr:col>
      <xdr:colOff>1828800</xdr:colOff>
      <xdr:row>1</xdr:row>
      <xdr:rowOff>361950</xdr:rowOff>
    </xdr:to>
    <xdr:pic>
      <xdr:nvPicPr>
        <xdr:cNvPr id="2" name="Imagen 2" descr="C:\Users\Usuario\Desktop\A AUDITORIAS\A AUDITORIAS\2018\LOGOS\Logo 1\3ANG_LOGO.png">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19050"/>
          <a:ext cx="1571625" cy="70485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1000-000003000000}"/>
            </a:ext>
          </a:extLst>
        </xdr:cNvPr>
        <xdr:cNvSpPr/>
      </xdr:nvSpPr>
      <xdr:spPr>
        <a:xfrm>
          <a:off x="1059180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465" y="11206"/>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1100-000003000000}"/>
            </a:ext>
          </a:extLst>
        </xdr:cNvPr>
        <xdr:cNvSpPr/>
      </xdr:nvSpPr>
      <xdr:spPr>
        <a:xfrm>
          <a:off x="110299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165" y="11206"/>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1200-000003000000}"/>
            </a:ext>
          </a:extLst>
        </xdr:cNvPr>
        <xdr:cNvSpPr/>
      </xdr:nvSpPr>
      <xdr:spPr>
        <a:xfrm>
          <a:off x="10839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28576</xdr:colOff>
      <xdr:row>0</xdr:row>
      <xdr:rowOff>0</xdr:rowOff>
    </xdr:from>
    <xdr:to>
      <xdr:col>2</xdr:col>
      <xdr:colOff>1276350</xdr:colOff>
      <xdr:row>3</xdr:row>
      <xdr:rowOff>19050</xdr:rowOff>
    </xdr:to>
    <xdr:pic>
      <xdr:nvPicPr>
        <xdr:cNvPr id="2" name="Imagen 1" descr="C:\Users\Usuario\Desktop\A AUDITORIAS\A AUDITORIAS\2018\LOGOS\Logo 1\3ANG_LOGO.png">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1" y="0"/>
          <a:ext cx="1247774" cy="666750"/>
        </a:xfrm>
        <a:prstGeom prst="rect">
          <a:avLst/>
        </a:prstGeom>
        <a:noFill/>
        <a:ln>
          <a:noFill/>
        </a:ln>
      </xdr:spPr>
    </xdr:pic>
    <xdr:clientData/>
  </xdr:twoCellAnchor>
  <xdr:twoCellAnchor>
    <xdr:from>
      <xdr:col>17</xdr:col>
      <xdr:colOff>57150</xdr:colOff>
      <xdr:row>0</xdr:row>
      <xdr:rowOff>0</xdr:rowOff>
    </xdr:from>
    <xdr:to>
      <xdr:col>18</xdr:col>
      <xdr:colOff>95250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1300-000003000000}"/>
            </a:ext>
          </a:extLst>
        </xdr:cNvPr>
        <xdr:cNvSpPr/>
      </xdr:nvSpPr>
      <xdr:spPr>
        <a:xfrm>
          <a:off x="9839325"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257175</xdr:colOff>
      <xdr:row>0</xdr:row>
      <xdr:rowOff>28574</xdr:rowOff>
    </xdr:from>
    <xdr:to>
      <xdr:col>1</xdr:col>
      <xdr:colOff>1676400</xdr:colOff>
      <xdr:row>1</xdr:row>
      <xdr:rowOff>266700</xdr:rowOff>
    </xdr:to>
    <xdr:pic>
      <xdr:nvPicPr>
        <xdr:cNvPr id="2" name="Imagen 2" descr="C:\Users\Usuario\Desktop\A AUDITORIAS\A AUDITORIAS\2018\LOGOS\Logo 1\3ANG_LOGO.png">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28574"/>
          <a:ext cx="1419225" cy="552451"/>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1400-000003000000}"/>
            </a:ext>
          </a:extLst>
        </xdr:cNvPr>
        <xdr:cNvSpPr/>
      </xdr:nvSpPr>
      <xdr:spPr>
        <a:xfrm>
          <a:off x="10544175"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3</xdr:row>
      <xdr:rowOff>0</xdr:rowOff>
    </xdr:to>
    <xdr:pic>
      <xdr:nvPicPr>
        <xdr:cNvPr id="2" name="Imagen 1" descr="C:\Users\Usuario\Desktop\A AUDITORIAS\A AUDITORIAS\2018\LOGOS\Logo 1\3ANG_LOGO.png">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533400"/>
        </a:xfrm>
        <a:prstGeom prst="rect">
          <a:avLst/>
        </a:prstGeom>
        <a:noFill/>
        <a:ln>
          <a:noFill/>
        </a:ln>
      </xdr:spPr>
    </xdr:pic>
    <xdr:clientData/>
  </xdr:twoCellAnchor>
  <xdr:twoCellAnchor>
    <xdr:from>
      <xdr:col>18</xdr:col>
      <xdr:colOff>0</xdr:colOff>
      <xdr:row>1</xdr:row>
      <xdr:rowOff>0</xdr:rowOff>
    </xdr:from>
    <xdr:to>
      <xdr:col>19</xdr:col>
      <xdr:colOff>38100</xdr:colOff>
      <xdr:row>3</xdr:row>
      <xdr:rowOff>85725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1500-000003000000}"/>
            </a:ext>
          </a:extLst>
        </xdr:cNvPr>
        <xdr:cNvSpPr/>
      </xdr:nvSpPr>
      <xdr:spPr>
        <a:xfrm>
          <a:off x="10515600" y="26670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47625</xdr:colOff>
      <xdr:row>0</xdr:row>
      <xdr:rowOff>0</xdr:rowOff>
    </xdr:from>
    <xdr:to>
      <xdr:col>1</xdr:col>
      <xdr:colOff>1781175</xdr:colOff>
      <xdr:row>2</xdr:row>
      <xdr:rowOff>9525</xdr:rowOff>
    </xdr:to>
    <xdr:pic>
      <xdr:nvPicPr>
        <xdr:cNvPr id="2" name="Imagen 2" descr="C:\Users\Usuario\Desktop\A AUDITORIAS\A AUDITORIAS\2018\LOGOS\Logo 1\3ANG_LOGO.png">
          <a:extLst>
            <a:ext uri="{FF2B5EF4-FFF2-40B4-BE49-F238E27FC236}">
              <a16:creationId xmlns:a16="http://schemas.microsoft.com/office/drawing/2014/main" id="{00000000-0008-0000-1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 y="0"/>
          <a:ext cx="1733550" cy="752475"/>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38100</xdr:rowOff>
    </xdr:from>
    <xdr:to>
      <xdr:col>6</xdr:col>
      <xdr:colOff>800100</xdr:colOff>
      <xdr:row>2</xdr:row>
      <xdr:rowOff>28575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1600-000003000000}"/>
            </a:ext>
          </a:extLst>
        </xdr:cNvPr>
        <xdr:cNvSpPr/>
      </xdr:nvSpPr>
      <xdr:spPr>
        <a:xfrm>
          <a:off x="10610850" y="3810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170890</xdr:colOff>
      <xdr:row>0</xdr:row>
      <xdr:rowOff>58831</xdr:rowOff>
    </xdr:from>
    <xdr:to>
      <xdr:col>2</xdr:col>
      <xdr:colOff>1266265</xdr:colOff>
      <xdr:row>3</xdr:row>
      <xdr:rowOff>20731</xdr:rowOff>
    </xdr:to>
    <xdr:pic>
      <xdr:nvPicPr>
        <xdr:cNvPr id="2" name="Imagen 1" descr="C:\Users\Usuario\Desktop\A AUDITORIAS\A AUDITORIAS\2018\LOGOS\Logo 1\3ANG_LOGO.png">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9515" y="58831"/>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1700-000003000000}"/>
            </a:ext>
          </a:extLst>
        </xdr:cNvPr>
        <xdr:cNvSpPr/>
      </xdr:nvSpPr>
      <xdr:spPr>
        <a:xfrm>
          <a:off x="110299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165" y="11206"/>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1800-000003000000}"/>
            </a:ext>
          </a:extLst>
        </xdr:cNvPr>
        <xdr:cNvSpPr/>
      </xdr:nvSpPr>
      <xdr:spPr>
        <a:xfrm>
          <a:off x="110299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7</xdr:col>
      <xdr:colOff>0</xdr:colOff>
      <xdr:row>0</xdr:row>
      <xdr:rowOff>0</xdr:rowOff>
    </xdr:from>
    <xdr:to>
      <xdr:col>8</xdr:col>
      <xdr:colOff>38100</xdr:colOff>
      <xdr:row>1</xdr:row>
      <xdr:rowOff>228600</xdr:rowOff>
    </xdr:to>
    <xdr:sp macro="" textlink="">
      <xdr:nvSpPr>
        <xdr:cNvPr id="2" name="Flecha derecha 1">
          <a:hlinkClick xmlns:r="http://schemas.openxmlformats.org/officeDocument/2006/relationships" r:id="rId1"/>
          <a:extLst>
            <a:ext uri="{FF2B5EF4-FFF2-40B4-BE49-F238E27FC236}">
              <a16:creationId xmlns:a16="http://schemas.microsoft.com/office/drawing/2014/main" id="{00000000-0008-0000-1900-000002000000}"/>
            </a:ext>
          </a:extLst>
        </xdr:cNvPr>
        <xdr:cNvSpPr/>
      </xdr:nvSpPr>
      <xdr:spPr>
        <a:xfrm>
          <a:off x="5915025"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27.xml><?xml version="1.0" encoding="utf-8"?>
<xdr:wsDr xmlns:xdr="http://schemas.openxmlformats.org/drawingml/2006/spreadsheetDrawing" xmlns:a="http://schemas.openxmlformats.org/drawingml/2006/main">
  <xdr:oneCellAnchor>
    <xdr:from>
      <xdr:col>2</xdr:col>
      <xdr:colOff>19051</xdr:colOff>
      <xdr:row>0</xdr:row>
      <xdr:rowOff>19050</xdr:rowOff>
    </xdr:from>
    <xdr:ext cx="1228724" cy="628650"/>
    <xdr:pic>
      <xdr:nvPicPr>
        <xdr:cNvPr id="2" name="Imagen 1" descr="C:\Users\Usuario\Desktop\A AUDITORIAS\A AUDITORIAS\2018\LOGOS\Logo 1\3ANG_LOGO.png">
          <a:extLst>
            <a:ext uri="{FF2B5EF4-FFF2-40B4-BE49-F238E27FC236}">
              <a16:creationId xmlns:a16="http://schemas.microsoft.com/office/drawing/2014/main" id="{EE8E3DF9-4419-4278-BA6F-15F0CC6EC7F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628650"/>
        </a:xfrm>
        <a:prstGeom prst="rect">
          <a:avLst/>
        </a:prstGeom>
        <a:noFill/>
        <a:ln>
          <a:noFill/>
        </a:ln>
      </xdr:spPr>
    </xdr:pic>
    <xdr:clientData/>
  </xdr:oneCellAnchor>
  <xdr:twoCellAnchor>
    <xdr:from>
      <xdr:col>18</xdr:col>
      <xdr:colOff>0</xdr:colOff>
      <xdr:row>0</xdr:row>
      <xdr:rowOff>190499</xdr:rowOff>
    </xdr:from>
    <xdr:to>
      <xdr:col>19</xdr:col>
      <xdr:colOff>38100</xdr:colOff>
      <xdr:row>3</xdr:row>
      <xdr:rowOff>7283</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5FDA595B-0E86-4702-9864-CC253326BFD7}"/>
            </a:ext>
          </a:extLst>
        </xdr:cNvPr>
        <xdr:cNvSpPr/>
      </xdr:nvSpPr>
      <xdr:spPr>
        <a:xfrm>
          <a:off x="10877550" y="190499"/>
          <a:ext cx="800100" cy="46448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180975</xdr:colOff>
      <xdr:row>0</xdr:row>
      <xdr:rowOff>0</xdr:rowOff>
    </xdr:from>
    <xdr:to>
      <xdr:col>1</xdr:col>
      <xdr:colOff>1885951</xdr:colOff>
      <xdr:row>1</xdr:row>
      <xdr:rowOff>295275</xdr:rowOff>
    </xdr:to>
    <xdr:pic>
      <xdr:nvPicPr>
        <xdr:cNvPr id="2" name="Imagen 2" descr="C:\Users\Usuario\Desktop\A AUDITORIAS\A AUDITORIAS\2018\LOGOS\Logo 1\3ANG_LOGO.png">
          <a:extLst>
            <a:ext uri="{FF2B5EF4-FFF2-40B4-BE49-F238E27FC236}">
              <a16:creationId xmlns:a16="http://schemas.microsoft.com/office/drawing/2014/main" id="{00000000-0008-0000-1B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5" y="0"/>
          <a:ext cx="1704976" cy="68580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1B00-000003000000}"/>
            </a:ext>
          </a:extLst>
        </xdr:cNvPr>
        <xdr:cNvSpPr/>
      </xdr:nvSpPr>
      <xdr:spPr>
        <a:xfrm>
          <a:off x="105346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143289</xdr:colOff>
      <xdr:row>0</xdr:row>
      <xdr:rowOff>8284</xdr:rowOff>
    </xdr:from>
    <xdr:to>
      <xdr:col>2</xdr:col>
      <xdr:colOff>1314864</xdr:colOff>
      <xdr:row>2</xdr:row>
      <xdr:rowOff>227359</xdr:rowOff>
    </xdr:to>
    <xdr:pic>
      <xdr:nvPicPr>
        <xdr:cNvPr id="2" name="Imagen 1" descr="C:\Users\Usuario\Desktop\A AUDITORIAS\A AUDITORIAS\2018\LOGOS\Logo 1\3ANG_LOGO.png">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3985" y="8284"/>
          <a:ext cx="1171575" cy="765727"/>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1C00-000003000000}"/>
            </a:ext>
          </a:extLst>
        </xdr:cNvPr>
        <xdr:cNvSpPr/>
      </xdr:nvSpPr>
      <xdr:spPr>
        <a:xfrm>
          <a:off x="110299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1304925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165" y="11206"/>
          <a:ext cx="115308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1D00-000003000000}"/>
            </a:ext>
          </a:extLst>
        </xdr:cNvPr>
        <xdr:cNvSpPr/>
      </xdr:nvSpPr>
      <xdr:spPr>
        <a:xfrm>
          <a:off x="10982325"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28576</xdr:colOff>
      <xdr:row>0</xdr:row>
      <xdr:rowOff>9525</xdr:rowOff>
    </xdr:from>
    <xdr:to>
      <xdr:col>2</xdr:col>
      <xdr:colOff>1247775</xdr:colOff>
      <xdr:row>2</xdr:row>
      <xdr:rowOff>76200</xdr:rowOff>
    </xdr:to>
    <xdr:pic>
      <xdr:nvPicPr>
        <xdr:cNvPr id="2" name="Imagen 1" descr="C:\Users\Usuario\Desktop\A AUDITORIAS\A AUDITORIAS\2018\LOGOS\Logo 1\3ANG_LOGO.png">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6" y="9525"/>
          <a:ext cx="1400174" cy="600075"/>
        </a:xfrm>
        <a:prstGeom prst="rect">
          <a:avLst/>
        </a:prstGeom>
        <a:noFill/>
        <a:ln>
          <a:noFill/>
        </a:ln>
      </xdr:spPr>
    </xdr:pic>
    <xdr:clientData/>
  </xdr:twoCellAnchor>
  <xdr:twoCellAnchor>
    <xdr:from>
      <xdr:col>19</xdr:col>
      <xdr:colOff>0</xdr:colOff>
      <xdr:row>0</xdr:row>
      <xdr:rowOff>0</xdr:rowOff>
    </xdr:from>
    <xdr:to>
      <xdr:col>20</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1E00-000003000000}"/>
            </a:ext>
          </a:extLst>
        </xdr:cNvPr>
        <xdr:cNvSpPr/>
      </xdr:nvSpPr>
      <xdr:spPr>
        <a:xfrm>
          <a:off x="11325225"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284269</xdr:colOff>
      <xdr:row>0</xdr:row>
      <xdr:rowOff>0</xdr:rowOff>
    </xdr:from>
    <xdr:to>
      <xdr:col>1</xdr:col>
      <xdr:colOff>1619251</xdr:colOff>
      <xdr:row>1</xdr:row>
      <xdr:rowOff>295275</xdr:rowOff>
    </xdr:to>
    <xdr:pic>
      <xdr:nvPicPr>
        <xdr:cNvPr id="2" name="Imagen 2" descr="C:\Users\Usuario\Desktop\A AUDITORIAS\A AUDITORIAS\2018\LOGOS\Logo 1\3ANG_LOGO.png">
          <a:extLst>
            <a:ext uri="{FF2B5EF4-FFF2-40B4-BE49-F238E27FC236}">
              <a16:creationId xmlns:a16="http://schemas.microsoft.com/office/drawing/2014/main" id="{00000000-0008-0000-1F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919" y="0"/>
          <a:ext cx="1334982" cy="64770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1F00-000003000000}"/>
            </a:ext>
          </a:extLst>
        </xdr:cNvPr>
        <xdr:cNvSpPr/>
      </xdr:nvSpPr>
      <xdr:spPr>
        <a:xfrm>
          <a:off x="115252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465" y="11206"/>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2000-000003000000}"/>
            </a:ext>
          </a:extLst>
        </xdr:cNvPr>
        <xdr:cNvSpPr/>
      </xdr:nvSpPr>
      <xdr:spPr>
        <a:xfrm>
          <a:off x="110299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165" y="11206"/>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2100-000003000000}"/>
            </a:ext>
          </a:extLst>
        </xdr:cNvPr>
        <xdr:cNvSpPr/>
      </xdr:nvSpPr>
      <xdr:spPr>
        <a:xfrm>
          <a:off x="10839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2</xdr:row>
      <xdr:rowOff>114300</xdr:rowOff>
    </xdr:to>
    <xdr:pic>
      <xdr:nvPicPr>
        <xdr:cNvPr id="2" name="Imagen 1" descr="C:\Users\Usuario\Desktop\A AUDITORIAS\A AUDITORIAS\2018\LOGOS\Logo 1\3ANG_LOGO.png">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628650"/>
        </a:xfrm>
        <a:prstGeom prst="rect">
          <a:avLst/>
        </a:prstGeom>
        <a:noFill/>
        <a:ln>
          <a:noFill/>
        </a:ln>
      </xdr:spPr>
    </xdr:pic>
    <xdr:clientData/>
  </xdr:twoCellAnchor>
  <xdr:twoCellAnchor>
    <xdr:from>
      <xdr:col>18</xdr:col>
      <xdr:colOff>0</xdr:colOff>
      <xdr:row>1</xdr:row>
      <xdr:rowOff>0</xdr:rowOff>
    </xdr:from>
    <xdr:to>
      <xdr:col>19</xdr:col>
      <xdr:colOff>38100</xdr:colOff>
      <xdr:row>2</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2200-000003000000}"/>
            </a:ext>
          </a:extLst>
        </xdr:cNvPr>
        <xdr:cNvSpPr/>
      </xdr:nvSpPr>
      <xdr:spPr>
        <a:xfrm>
          <a:off x="10544175" y="26670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85725</xdr:colOff>
      <xdr:row>0</xdr:row>
      <xdr:rowOff>19050</xdr:rowOff>
    </xdr:from>
    <xdr:to>
      <xdr:col>2</xdr:col>
      <xdr:colOff>1247775</xdr:colOff>
      <xdr:row>2</xdr:row>
      <xdr:rowOff>171450</xdr:rowOff>
    </xdr:to>
    <xdr:pic>
      <xdr:nvPicPr>
        <xdr:cNvPr id="2" name="Imagen 1" descr="C:\Users\Usuario\Desktop\A AUDITORIAS\A AUDITORIAS\2018\LOGOS\Logo 1\3ANG_LOGO.png">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19050"/>
          <a:ext cx="1343025" cy="685800"/>
        </a:xfrm>
        <a:prstGeom prst="rect">
          <a:avLst/>
        </a:prstGeom>
        <a:noFill/>
        <a:ln>
          <a:noFill/>
        </a:ln>
      </xdr:spPr>
    </xdr:pic>
    <xdr:clientData/>
  </xdr:twoCellAnchor>
  <xdr:twoCellAnchor>
    <xdr:from>
      <xdr:col>18</xdr:col>
      <xdr:colOff>0</xdr:colOff>
      <xdr:row>0</xdr:row>
      <xdr:rowOff>0</xdr:rowOff>
    </xdr:from>
    <xdr:to>
      <xdr:col>19</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2300-000003000000}"/>
            </a:ext>
          </a:extLst>
        </xdr:cNvPr>
        <xdr:cNvSpPr/>
      </xdr:nvSpPr>
      <xdr:spPr>
        <a:xfrm>
          <a:off x="10458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284269</xdr:colOff>
      <xdr:row>0</xdr:row>
      <xdr:rowOff>0</xdr:rowOff>
    </xdr:from>
    <xdr:to>
      <xdr:col>1</xdr:col>
      <xdr:colOff>1619251</xdr:colOff>
      <xdr:row>1</xdr:row>
      <xdr:rowOff>295275</xdr:rowOff>
    </xdr:to>
    <xdr:pic>
      <xdr:nvPicPr>
        <xdr:cNvPr id="2" name="Imagen 2" descr="C:\Users\Usuario\Desktop\A AUDITORIAS\A AUDITORIAS\2018\LOGOS\Logo 1\3ANG_LOGO.png">
          <a:extLst>
            <a:ext uri="{FF2B5EF4-FFF2-40B4-BE49-F238E27FC236}">
              <a16:creationId xmlns:a16="http://schemas.microsoft.com/office/drawing/2014/main" id="{3B3A6479-B27D-43F0-BB2F-BCBBC9B805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919" y="0"/>
          <a:ext cx="1334982" cy="64770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5BF9F3A0-927B-45F6-A2A1-F0A5901BEC53}"/>
            </a:ext>
          </a:extLst>
        </xdr:cNvPr>
        <xdr:cNvSpPr/>
      </xdr:nvSpPr>
      <xdr:spPr>
        <a:xfrm>
          <a:off x="11525250" y="0"/>
          <a:ext cx="800100" cy="5810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465" y="11206"/>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2400-000003000000}"/>
            </a:ext>
          </a:extLst>
        </xdr:cNvPr>
        <xdr:cNvSpPr/>
      </xdr:nvSpPr>
      <xdr:spPr>
        <a:xfrm>
          <a:off x="110299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2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165" y="11206"/>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2500-000003000000}"/>
            </a:ext>
          </a:extLst>
        </xdr:cNvPr>
        <xdr:cNvSpPr/>
      </xdr:nvSpPr>
      <xdr:spPr>
        <a:xfrm>
          <a:off x="10839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2</xdr:row>
      <xdr:rowOff>95250</xdr:rowOff>
    </xdr:to>
    <xdr:pic>
      <xdr:nvPicPr>
        <xdr:cNvPr id="2" name="Imagen 1" descr="C:\Users\Usuario\Desktop\A AUDITORIAS\A AUDITORIAS\2018\LOGOS\Logo 1\3ANG_LOGO.png">
          <a:extLst>
            <a:ext uri="{FF2B5EF4-FFF2-40B4-BE49-F238E27FC236}">
              <a16:creationId xmlns:a16="http://schemas.microsoft.com/office/drawing/2014/main" id="{00000000-0008-0000-2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609600"/>
        </a:xfrm>
        <a:prstGeom prst="rect">
          <a:avLst/>
        </a:prstGeom>
        <a:noFill/>
        <a:ln>
          <a:noFill/>
        </a:ln>
      </xdr:spPr>
    </xdr:pic>
    <xdr:clientData/>
  </xdr:twoCellAnchor>
  <xdr:twoCellAnchor>
    <xdr:from>
      <xdr:col>18</xdr:col>
      <xdr:colOff>0</xdr:colOff>
      <xdr:row>0</xdr:row>
      <xdr:rowOff>0</xdr:rowOff>
    </xdr:from>
    <xdr:to>
      <xdr:col>19</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2600-000003000000}"/>
            </a:ext>
          </a:extLst>
        </xdr:cNvPr>
        <xdr:cNvSpPr/>
      </xdr:nvSpPr>
      <xdr:spPr>
        <a:xfrm>
          <a:off x="10258425"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2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165" y="11206"/>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2700-000003000000}"/>
            </a:ext>
          </a:extLst>
        </xdr:cNvPr>
        <xdr:cNvSpPr/>
      </xdr:nvSpPr>
      <xdr:spPr>
        <a:xfrm>
          <a:off x="11001375"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2</xdr:col>
      <xdr:colOff>104776</xdr:colOff>
      <xdr:row>0</xdr:row>
      <xdr:rowOff>0</xdr:rowOff>
    </xdr:from>
    <xdr:to>
      <xdr:col>2</xdr:col>
      <xdr:colOff>1333500</xdr:colOff>
      <xdr:row>2</xdr:row>
      <xdr:rowOff>104775</xdr:rowOff>
    </xdr:to>
    <xdr:pic>
      <xdr:nvPicPr>
        <xdr:cNvPr id="2" name="Imagen 1" descr="C:\Users\Usuario\Desktop\A AUDITORIAS\A AUDITORIAS\2018\LOGOS\Logo 1\3ANG_LOGO.png">
          <a:extLst>
            <a:ext uri="{FF2B5EF4-FFF2-40B4-BE49-F238E27FC236}">
              <a16:creationId xmlns:a16="http://schemas.microsoft.com/office/drawing/2014/main" id="{00000000-0008-0000-2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1" y="0"/>
          <a:ext cx="1228724" cy="638175"/>
        </a:xfrm>
        <a:prstGeom prst="rect">
          <a:avLst/>
        </a:prstGeom>
        <a:noFill/>
        <a:ln>
          <a:noFill/>
        </a:ln>
      </xdr:spPr>
    </xdr:pic>
    <xdr:clientData/>
  </xdr:twoCellAnchor>
  <xdr:twoCellAnchor>
    <xdr:from>
      <xdr:col>18</xdr:col>
      <xdr:colOff>0</xdr:colOff>
      <xdr:row>0</xdr:row>
      <xdr:rowOff>0</xdr:rowOff>
    </xdr:from>
    <xdr:to>
      <xdr:col>19</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2800-000003000000}"/>
            </a:ext>
          </a:extLst>
        </xdr:cNvPr>
        <xdr:cNvSpPr/>
      </xdr:nvSpPr>
      <xdr:spPr>
        <a:xfrm>
          <a:off x="105346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2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465" y="11206"/>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2900-000003000000}"/>
            </a:ext>
          </a:extLst>
        </xdr:cNvPr>
        <xdr:cNvSpPr/>
      </xdr:nvSpPr>
      <xdr:spPr>
        <a:xfrm>
          <a:off x="110299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44.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1362075</xdr:colOff>
      <xdr:row>2</xdr:row>
      <xdr:rowOff>209550</xdr:rowOff>
    </xdr:to>
    <xdr:pic>
      <xdr:nvPicPr>
        <xdr:cNvPr id="2" name="Imagen 1" descr="C:\Users\Usuario\Desktop\A AUDITORIAS\A AUDITORIAS\2018\LOGOS\Logo 1\3ANG_LOGO.png">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165" y="11206"/>
          <a:ext cx="1210235" cy="741269"/>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2A00-000003000000}"/>
            </a:ext>
          </a:extLst>
        </xdr:cNvPr>
        <xdr:cNvSpPr/>
      </xdr:nvSpPr>
      <xdr:spPr>
        <a:xfrm>
          <a:off x="10839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45.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2</xdr:row>
      <xdr:rowOff>76200</xdr:rowOff>
    </xdr:to>
    <xdr:pic>
      <xdr:nvPicPr>
        <xdr:cNvPr id="2" name="Imagen 1" descr="C:\Users\Usuario\Desktop\A AUDITORIAS\A AUDITORIAS\2018\LOGOS\Logo 1\3ANG_LOGO.png">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590550"/>
        </a:xfrm>
        <a:prstGeom prst="rect">
          <a:avLst/>
        </a:prstGeom>
        <a:noFill/>
        <a:ln>
          <a:noFill/>
        </a:ln>
      </xdr:spPr>
    </xdr:pic>
    <xdr:clientData/>
  </xdr:twoCellAnchor>
  <xdr:twoCellAnchor>
    <xdr:from>
      <xdr:col>18</xdr:col>
      <xdr:colOff>0</xdr:colOff>
      <xdr:row>0</xdr:row>
      <xdr:rowOff>0</xdr:rowOff>
    </xdr:from>
    <xdr:to>
      <xdr:col>19</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2B00-000003000000}"/>
            </a:ext>
          </a:extLst>
        </xdr:cNvPr>
        <xdr:cNvSpPr/>
      </xdr:nvSpPr>
      <xdr:spPr>
        <a:xfrm>
          <a:off x="10458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66675</xdr:colOff>
      <xdr:row>0</xdr:row>
      <xdr:rowOff>9525</xdr:rowOff>
    </xdr:from>
    <xdr:to>
      <xdr:col>1</xdr:col>
      <xdr:colOff>1685925</xdr:colOff>
      <xdr:row>1</xdr:row>
      <xdr:rowOff>342900</xdr:rowOff>
    </xdr:to>
    <xdr:pic>
      <xdr:nvPicPr>
        <xdr:cNvPr id="2" name="Imagen 2" descr="C:\Users\Usuario\Desktop\A AUDITORIAS\A AUDITORIAS\2018\LOGOS\Logo 1\3ANG_LOGO.png">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9525"/>
          <a:ext cx="1619250" cy="676275"/>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2C00-000003000000}"/>
            </a:ext>
          </a:extLst>
        </xdr:cNvPr>
        <xdr:cNvSpPr/>
      </xdr:nvSpPr>
      <xdr:spPr>
        <a:xfrm>
          <a:off x="1062990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47.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465" y="11206"/>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2D00-000003000000}"/>
            </a:ext>
          </a:extLst>
        </xdr:cNvPr>
        <xdr:cNvSpPr/>
      </xdr:nvSpPr>
      <xdr:spPr>
        <a:xfrm>
          <a:off x="110299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48.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165" y="11206"/>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2E00-000003000000}"/>
            </a:ext>
          </a:extLst>
        </xdr:cNvPr>
        <xdr:cNvSpPr/>
      </xdr:nvSpPr>
      <xdr:spPr>
        <a:xfrm>
          <a:off x="10839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49.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3</xdr:row>
      <xdr:rowOff>38100</xdr:rowOff>
    </xdr:to>
    <xdr:pic>
      <xdr:nvPicPr>
        <xdr:cNvPr id="2" name="Imagen 1" descr="C:\Users\Usuario\Desktop\A AUDITORIAS\A AUDITORIAS\2018\LOGOS\Logo 1\3ANG_LOGO.png">
          <a:extLst>
            <a:ext uri="{FF2B5EF4-FFF2-40B4-BE49-F238E27FC236}">
              <a16:creationId xmlns:a16="http://schemas.microsoft.com/office/drawing/2014/main" id="{00000000-0008-0000-2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590550"/>
        </a:xfrm>
        <a:prstGeom prst="rect">
          <a:avLst/>
        </a:prstGeom>
        <a:noFill/>
        <a:ln>
          <a:noFill/>
        </a:ln>
      </xdr:spPr>
    </xdr:pic>
    <xdr:clientData/>
  </xdr:twoCellAnchor>
  <xdr:twoCellAnchor>
    <xdr:from>
      <xdr:col>18</xdr:col>
      <xdr:colOff>0</xdr:colOff>
      <xdr:row>1</xdr:row>
      <xdr:rowOff>0</xdr:rowOff>
    </xdr:from>
    <xdr:to>
      <xdr:col>19</xdr:col>
      <xdr:colOff>38100</xdr:colOff>
      <xdr:row>3</xdr:row>
      <xdr:rowOff>85725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2F00-000003000000}"/>
            </a:ext>
          </a:extLst>
        </xdr:cNvPr>
        <xdr:cNvSpPr/>
      </xdr:nvSpPr>
      <xdr:spPr>
        <a:xfrm>
          <a:off x="10791825" y="26670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57150</xdr:colOff>
      <xdr:row>0</xdr:row>
      <xdr:rowOff>0</xdr:rowOff>
    </xdr:from>
    <xdr:to>
      <xdr:col>1</xdr:col>
      <xdr:colOff>1762125</xdr:colOff>
      <xdr:row>2</xdr:row>
      <xdr:rowOff>0</xdr:rowOff>
    </xdr:to>
    <xdr:pic>
      <xdr:nvPicPr>
        <xdr:cNvPr id="2" name="Imagen 2" descr="C:\Users\Usuario\Desktop\A AUDITORIAS\A AUDITORIAS\2018\LOGOS\Logo 1\3ANG_LOGO.png">
          <a:extLst>
            <a:ext uri="{FF2B5EF4-FFF2-40B4-BE49-F238E27FC236}">
              <a16:creationId xmlns:a16="http://schemas.microsoft.com/office/drawing/2014/main" id="{00000000-0008-0000-3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0"/>
          <a:ext cx="1704975" cy="714375"/>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3000-000003000000}"/>
            </a:ext>
          </a:extLst>
        </xdr:cNvPr>
        <xdr:cNvSpPr/>
      </xdr:nvSpPr>
      <xdr:spPr>
        <a:xfrm>
          <a:off x="1062990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51.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1371600</xdr:colOff>
      <xdr:row>2</xdr:row>
      <xdr:rowOff>209550</xdr:rowOff>
    </xdr:to>
    <xdr:pic>
      <xdr:nvPicPr>
        <xdr:cNvPr id="2" name="Imagen 1" descr="C:\Users\Usuario\Desktop\A AUDITORIAS\A AUDITORIAS\2018\LOGOS\Logo 1\3ANG_LOGO.png">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465" y="11206"/>
          <a:ext cx="1219760" cy="741269"/>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3100-000003000000}"/>
            </a:ext>
          </a:extLst>
        </xdr:cNvPr>
        <xdr:cNvSpPr/>
      </xdr:nvSpPr>
      <xdr:spPr>
        <a:xfrm>
          <a:off x="110299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123826</xdr:colOff>
      <xdr:row>0</xdr:row>
      <xdr:rowOff>38100</xdr:rowOff>
    </xdr:from>
    <xdr:to>
      <xdr:col>2</xdr:col>
      <xdr:colOff>1171575</xdr:colOff>
      <xdr:row>2</xdr:row>
      <xdr:rowOff>171450</xdr:rowOff>
    </xdr:to>
    <xdr:pic>
      <xdr:nvPicPr>
        <xdr:cNvPr id="2" name="Imagen 1" descr="C:\Users\Usuario\Desktop\A AUDITORIAS\A AUDITORIAS\2018\LOGOS\Logo 1\3ANG_LOGO.png">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6" y="38100"/>
          <a:ext cx="1228724" cy="666750"/>
        </a:xfrm>
        <a:prstGeom prst="rect">
          <a:avLst/>
        </a:prstGeom>
        <a:noFill/>
        <a:ln>
          <a:noFill/>
        </a:ln>
      </xdr:spPr>
    </xdr:pic>
    <xdr:clientData/>
  </xdr:twoCellAnchor>
  <xdr:twoCellAnchor>
    <xdr:from>
      <xdr:col>18</xdr:col>
      <xdr:colOff>0</xdr:colOff>
      <xdr:row>0</xdr:row>
      <xdr:rowOff>0</xdr:rowOff>
    </xdr:from>
    <xdr:to>
      <xdr:col>19</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3200-000003000000}"/>
            </a:ext>
          </a:extLst>
        </xdr:cNvPr>
        <xdr:cNvSpPr/>
      </xdr:nvSpPr>
      <xdr:spPr>
        <a:xfrm>
          <a:off x="1055370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209550</xdr:colOff>
      <xdr:row>0</xdr:row>
      <xdr:rowOff>0</xdr:rowOff>
    </xdr:from>
    <xdr:to>
      <xdr:col>1</xdr:col>
      <xdr:colOff>1771650</xdr:colOff>
      <xdr:row>2</xdr:row>
      <xdr:rowOff>0</xdr:rowOff>
    </xdr:to>
    <xdr:pic>
      <xdr:nvPicPr>
        <xdr:cNvPr id="2" name="Imagen 2" descr="C:\Users\Usuario\Desktop\A AUDITORIAS\A AUDITORIAS\2018\LOGOS\Logo 1\3ANG_LOGO.png">
          <a:extLst>
            <a:ext uri="{FF2B5EF4-FFF2-40B4-BE49-F238E27FC236}">
              <a16:creationId xmlns:a16="http://schemas.microsoft.com/office/drawing/2014/main" id="{00000000-0008-0000-3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0"/>
          <a:ext cx="1562100" cy="70485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3300-000003000000}"/>
            </a:ext>
          </a:extLst>
        </xdr:cNvPr>
        <xdr:cNvSpPr/>
      </xdr:nvSpPr>
      <xdr:spPr>
        <a:xfrm>
          <a:off x="1062990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54.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3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465" y="11206"/>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3400-000003000000}"/>
            </a:ext>
          </a:extLst>
        </xdr:cNvPr>
        <xdr:cNvSpPr/>
      </xdr:nvSpPr>
      <xdr:spPr>
        <a:xfrm>
          <a:off x="110299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55.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2</xdr:row>
      <xdr:rowOff>152400</xdr:rowOff>
    </xdr:to>
    <xdr:pic>
      <xdr:nvPicPr>
        <xdr:cNvPr id="2" name="Imagen 1" descr="C:\Users\Usuario\Desktop\A AUDITORIAS\A AUDITORIAS\2018\LOGOS\Logo 1\3ANG_LOGO.png">
          <a:extLst>
            <a:ext uri="{FF2B5EF4-FFF2-40B4-BE49-F238E27FC236}">
              <a16:creationId xmlns:a16="http://schemas.microsoft.com/office/drawing/2014/main" id="{00000000-0008-0000-3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666750"/>
        </a:xfrm>
        <a:prstGeom prst="rect">
          <a:avLst/>
        </a:prstGeom>
        <a:noFill/>
        <a:ln>
          <a:noFill/>
        </a:ln>
      </xdr:spPr>
    </xdr:pic>
    <xdr:clientData/>
  </xdr:twoCellAnchor>
  <xdr:twoCellAnchor>
    <xdr:from>
      <xdr:col>18</xdr:col>
      <xdr:colOff>0</xdr:colOff>
      <xdr:row>1</xdr:row>
      <xdr:rowOff>0</xdr:rowOff>
    </xdr:from>
    <xdr:to>
      <xdr:col>19</xdr:col>
      <xdr:colOff>38100</xdr:colOff>
      <xdr:row>2</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3500-000003000000}"/>
            </a:ext>
          </a:extLst>
        </xdr:cNvPr>
        <xdr:cNvSpPr/>
      </xdr:nvSpPr>
      <xdr:spPr>
        <a:xfrm>
          <a:off x="10458450" y="26670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47625</xdr:colOff>
      <xdr:row>0</xdr:row>
      <xdr:rowOff>38100</xdr:rowOff>
    </xdr:from>
    <xdr:to>
      <xdr:col>1</xdr:col>
      <xdr:colOff>1790700</xdr:colOff>
      <xdr:row>1</xdr:row>
      <xdr:rowOff>394607</xdr:rowOff>
    </xdr:to>
    <xdr:pic>
      <xdr:nvPicPr>
        <xdr:cNvPr id="2" name="Imagen 2" descr="C:\Users\Usuario\Desktop\A AUDITORIAS\A AUDITORIAS\2018\LOGOS\Logo 1\3ANG_LOGO.png">
          <a:extLst>
            <a:ext uri="{FF2B5EF4-FFF2-40B4-BE49-F238E27FC236}">
              <a16:creationId xmlns:a16="http://schemas.microsoft.com/office/drawing/2014/main" id="{00000000-0008-0000-3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554" y="38100"/>
          <a:ext cx="1743075" cy="81915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xdr:row>
      <xdr:rowOff>0</xdr:rowOff>
    </xdr:from>
    <xdr:to>
      <xdr:col>6</xdr:col>
      <xdr:colOff>800100</xdr:colOff>
      <xdr:row>2</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3600-000003000000}"/>
            </a:ext>
          </a:extLst>
        </xdr:cNvPr>
        <xdr:cNvSpPr/>
      </xdr:nvSpPr>
      <xdr:spPr>
        <a:xfrm>
          <a:off x="10629900" y="238125"/>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57.xml><?xml version="1.0" encoding="utf-8"?>
<xdr:wsDr xmlns:xdr="http://schemas.openxmlformats.org/drawingml/2006/spreadsheetDrawing" xmlns:a="http://schemas.openxmlformats.org/drawingml/2006/main">
  <xdr:twoCellAnchor editAs="oneCell">
    <xdr:from>
      <xdr:col>2</xdr:col>
      <xdr:colOff>94690</xdr:colOff>
      <xdr:row>0</xdr:row>
      <xdr:rowOff>11206</xdr:rowOff>
    </xdr:from>
    <xdr:to>
      <xdr:col>2</xdr:col>
      <xdr:colOff>1343025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3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315" y="11206"/>
          <a:ext cx="1248335" cy="762000"/>
        </a:xfrm>
        <a:prstGeom prst="rect">
          <a:avLst/>
        </a:prstGeom>
        <a:noFill/>
        <a:ln>
          <a:noFill/>
        </a:ln>
      </xdr:spPr>
    </xdr:pic>
    <xdr:clientData/>
  </xdr:twoCellAnchor>
  <xdr:twoCellAnchor>
    <xdr:from>
      <xdr:col>11</xdr:col>
      <xdr:colOff>0</xdr:colOff>
      <xdr:row>1</xdr:row>
      <xdr:rowOff>0</xdr:rowOff>
    </xdr:from>
    <xdr:to>
      <xdr:col>12</xdr:col>
      <xdr:colOff>38100</xdr:colOff>
      <xdr:row>2</xdr:row>
      <xdr:rowOff>180975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3700-000003000000}"/>
            </a:ext>
          </a:extLst>
        </xdr:cNvPr>
        <xdr:cNvSpPr/>
      </xdr:nvSpPr>
      <xdr:spPr>
        <a:xfrm>
          <a:off x="11029950" y="257175"/>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58.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1314450</xdr:colOff>
      <xdr:row>2</xdr:row>
      <xdr:rowOff>200025</xdr:rowOff>
    </xdr:to>
    <xdr:pic>
      <xdr:nvPicPr>
        <xdr:cNvPr id="2" name="Imagen 1" descr="C:\Users\Usuario\Desktop\A AUDITORIAS\A AUDITORIAS\2018\LOGOS\Logo 1\3ANG_LOGO.png">
          <a:extLst>
            <a:ext uri="{FF2B5EF4-FFF2-40B4-BE49-F238E27FC236}">
              <a16:creationId xmlns:a16="http://schemas.microsoft.com/office/drawing/2014/main" id="{00000000-0008-0000-3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165" y="11206"/>
          <a:ext cx="1162610" cy="731744"/>
        </a:xfrm>
        <a:prstGeom prst="rect">
          <a:avLst/>
        </a:prstGeom>
        <a:noFill/>
        <a:ln>
          <a:noFill/>
        </a:ln>
      </xdr:spPr>
    </xdr:pic>
    <xdr:clientData/>
  </xdr:twoCellAnchor>
  <xdr:twoCellAnchor>
    <xdr:from>
      <xdr:col>11</xdr:col>
      <xdr:colOff>0</xdr:colOff>
      <xdr:row>1</xdr:row>
      <xdr:rowOff>0</xdr:rowOff>
    </xdr:from>
    <xdr:to>
      <xdr:col>12</xdr:col>
      <xdr:colOff>38100</xdr:colOff>
      <xdr:row>2</xdr:row>
      <xdr:rowOff>180975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3800-000003000000}"/>
            </a:ext>
          </a:extLst>
        </xdr:cNvPr>
        <xdr:cNvSpPr/>
      </xdr:nvSpPr>
      <xdr:spPr>
        <a:xfrm>
          <a:off x="11010900" y="257175"/>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59.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2</xdr:row>
      <xdr:rowOff>85725</xdr:rowOff>
    </xdr:to>
    <xdr:pic>
      <xdr:nvPicPr>
        <xdr:cNvPr id="2" name="Imagen 1" descr="C:\Users\Usuario\Desktop\A AUDITORIAS\A AUDITORIAS\2018\LOGOS\Logo 1\3ANG_LOGO.png">
          <a:extLst>
            <a:ext uri="{FF2B5EF4-FFF2-40B4-BE49-F238E27FC236}">
              <a16:creationId xmlns:a16="http://schemas.microsoft.com/office/drawing/2014/main" id="{00000000-0008-0000-3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590550"/>
        </a:xfrm>
        <a:prstGeom prst="rect">
          <a:avLst/>
        </a:prstGeom>
        <a:noFill/>
        <a:ln>
          <a:noFill/>
        </a:ln>
      </xdr:spPr>
    </xdr:pic>
    <xdr:clientData/>
  </xdr:twoCellAnchor>
  <xdr:twoCellAnchor>
    <xdr:from>
      <xdr:col>19</xdr:col>
      <xdr:colOff>0</xdr:colOff>
      <xdr:row>1</xdr:row>
      <xdr:rowOff>0</xdr:rowOff>
    </xdr:from>
    <xdr:to>
      <xdr:col>20</xdr:col>
      <xdr:colOff>38100</xdr:colOff>
      <xdr:row>3</xdr:row>
      <xdr:rowOff>85725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3900-000003000000}"/>
            </a:ext>
          </a:extLst>
        </xdr:cNvPr>
        <xdr:cNvSpPr/>
      </xdr:nvSpPr>
      <xdr:spPr>
        <a:xfrm>
          <a:off x="11220450" y="26670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60.xml><?xml version="1.0" encoding="utf-8"?>
<xdr:wsDr xmlns:xdr="http://schemas.openxmlformats.org/drawingml/2006/spreadsheetDrawing" xmlns:a="http://schemas.openxmlformats.org/drawingml/2006/main">
  <xdr:twoCellAnchor editAs="oneCell">
    <xdr:from>
      <xdr:col>2</xdr:col>
      <xdr:colOff>142315</xdr:colOff>
      <xdr:row>0</xdr:row>
      <xdr:rowOff>1681</xdr:rowOff>
    </xdr:from>
    <xdr:to>
      <xdr:col>2</xdr:col>
      <xdr:colOff>1237690</xdr:colOff>
      <xdr:row>2</xdr:row>
      <xdr:rowOff>220756</xdr:rowOff>
    </xdr:to>
    <xdr:pic>
      <xdr:nvPicPr>
        <xdr:cNvPr id="2" name="Imagen 1" descr="C:\Users\Usuario\Desktop\A AUDITORIAS\A AUDITORIAS\2018\LOGOS\Logo 1\3ANG_LOGO.png">
          <a:extLst>
            <a:ext uri="{FF2B5EF4-FFF2-40B4-BE49-F238E27FC236}">
              <a16:creationId xmlns:a16="http://schemas.microsoft.com/office/drawing/2014/main" id="{00000000-0008-0000-3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0940" y="1681"/>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4" name="Flecha derecha 3">
          <a:hlinkClick xmlns:r="http://schemas.openxmlformats.org/officeDocument/2006/relationships" r:id="rId2"/>
          <a:extLst>
            <a:ext uri="{FF2B5EF4-FFF2-40B4-BE49-F238E27FC236}">
              <a16:creationId xmlns:a16="http://schemas.microsoft.com/office/drawing/2014/main" id="{00000000-0008-0000-3A00-000004000000}"/>
            </a:ext>
          </a:extLst>
        </xdr:cNvPr>
        <xdr:cNvSpPr/>
      </xdr:nvSpPr>
      <xdr:spPr>
        <a:xfrm>
          <a:off x="110299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61.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3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165" y="11206"/>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3B00-000003000000}"/>
            </a:ext>
          </a:extLst>
        </xdr:cNvPr>
        <xdr:cNvSpPr/>
      </xdr:nvSpPr>
      <xdr:spPr>
        <a:xfrm>
          <a:off x="10839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62.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3</xdr:row>
      <xdr:rowOff>9525</xdr:rowOff>
    </xdr:to>
    <xdr:pic>
      <xdr:nvPicPr>
        <xdr:cNvPr id="2" name="Imagen 1" descr="C:\Users\Usuario\Desktop\A AUDITORIAS\A AUDITORIAS\2018\LOGOS\Logo 1\3ANG_LOGO.png">
          <a:extLst>
            <a:ext uri="{FF2B5EF4-FFF2-40B4-BE49-F238E27FC236}">
              <a16:creationId xmlns:a16="http://schemas.microsoft.com/office/drawing/2014/main" id="{00000000-0008-0000-3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666750"/>
        </a:xfrm>
        <a:prstGeom prst="rect">
          <a:avLst/>
        </a:prstGeom>
        <a:noFill/>
        <a:ln>
          <a:noFill/>
        </a:ln>
      </xdr:spPr>
    </xdr:pic>
    <xdr:clientData/>
  </xdr:twoCellAnchor>
  <xdr:twoCellAnchor>
    <xdr:from>
      <xdr:col>18</xdr:col>
      <xdr:colOff>0</xdr:colOff>
      <xdr:row>0</xdr:row>
      <xdr:rowOff>0</xdr:rowOff>
    </xdr:from>
    <xdr:to>
      <xdr:col>19</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3C00-000003000000}"/>
            </a:ext>
          </a:extLst>
        </xdr:cNvPr>
        <xdr:cNvSpPr/>
      </xdr:nvSpPr>
      <xdr:spPr>
        <a:xfrm>
          <a:off x="10458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66675</xdr:colOff>
      <xdr:row>0</xdr:row>
      <xdr:rowOff>0</xdr:rowOff>
    </xdr:from>
    <xdr:to>
      <xdr:col>1</xdr:col>
      <xdr:colOff>1771650</xdr:colOff>
      <xdr:row>1</xdr:row>
      <xdr:rowOff>342899</xdr:rowOff>
    </xdr:to>
    <xdr:pic>
      <xdr:nvPicPr>
        <xdr:cNvPr id="2" name="Imagen 2" descr="C:\Users\Usuario\Desktop\A AUDITORIAS\A AUDITORIAS\2018\LOGOS\Logo 1\3ANG_LOGO.png">
          <a:extLst>
            <a:ext uri="{FF2B5EF4-FFF2-40B4-BE49-F238E27FC236}">
              <a16:creationId xmlns:a16="http://schemas.microsoft.com/office/drawing/2014/main" id="{00000000-0008-0000-3D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0"/>
          <a:ext cx="1704975" cy="752474"/>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3D00-000003000000}"/>
            </a:ext>
          </a:extLst>
        </xdr:cNvPr>
        <xdr:cNvSpPr/>
      </xdr:nvSpPr>
      <xdr:spPr>
        <a:xfrm>
          <a:off x="1062990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64.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1381125</xdr:colOff>
      <xdr:row>2</xdr:row>
      <xdr:rowOff>219075</xdr:rowOff>
    </xdr:to>
    <xdr:pic>
      <xdr:nvPicPr>
        <xdr:cNvPr id="2" name="Imagen 1" descr="C:\Users\Usuario\Desktop\A AUDITORIAS\A AUDITORIAS\2018\LOGOS\Logo 1\3ANG_LOGO.png">
          <a:extLst>
            <a:ext uri="{FF2B5EF4-FFF2-40B4-BE49-F238E27FC236}">
              <a16:creationId xmlns:a16="http://schemas.microsoft.com/office/drawing/2014/main" id="{00000000-0008-0000-3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465" y="11206"/>
          <a:ext cx="1229285" cy="750794"/>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3E00-000003000000}"/>
            </a:ext>
          </a:extLst>
        </xdr:cNvPr>
        <xdr:cNvSpPr/>
      </xdr:nvSpPr>
      <xdr:spPr>
        <a:xfrm>
          <a:off x="110299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65.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3</xdr:row>
      <xdr:rowOff>20955</xdr:rowOff>
    </xdr:to>
    <xdr:pic>
      <xdr:nvPicPr>
        <xdr:cNvPr id="2" name="Imagen 1" descr="C:\Users\Usuario\Desktop\A AUDITORIAS\A AUDITORIAS\2018\LOGOS\Logo 1\3ANG_LOGO.png">
          <a:extLst>
            <a:ext uri="{FF2B5EF4-FFF2-40B4-BE49-F238E27FC236}">
              <a16:creationId xmlns:a16="http://schemas.microsoft.com/office/drawing/2014/main" id="{00000000-0008-0000-3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657225"/>
        </a:xfrm>
        <a:prstGeom prst="rect">
          <a:avLst/>
        </a:prstGeom>
        <a:noFill/>
        <a:ln>
          <a:noFill/>
        </a:ln>
      </xdr:spPr>
    </xdr:pic>
    <xdr:clientData/>
  </xdr:twoCellAnchor>
  <xdr:twoCellAnchor>
    <xdr:from>
      <xdr:col>19</xdr:col>
      <xdr:colOff>0</xdr:colOff>
      <xdr:row>0</xdr:row>
      <xdr:rowOff>0</xdr:rowOff>
    </xdr:from>
    <xdr:to>
      <xdr:col>20</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3F00-000003000000}"/>
            </a:ext>
          </a:extLst>
        </xdr:cNvPr>
        <xdr:cNvSpPr/>
      </xdr:nvSpPr>
      <xdr:spPr>
        <a:xfrm>
          <a:off x="11220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123825</xdr:colOff>
      <xdr:row>0</xdr:row>
      <xdr:rowOff>0</xdr:rowOff>
    </xdr:from>
    <xdr:to>
      <xdr:col>1</xdr:col>
      <xdr:colOff>1695450</xdr:colOff>
      <xdr:row>1</xdr:row>
      <xdr:rowOff>381000</xdr:rowOff>
    </xdr:to>
    <xdr:pic>
      <xdr:nvPicPr>
        <xdr:cNvPr id="2" name="Imagen 2" descr="C:\Users\Usuario\Desktop\A AUDITORIAS\A AUDITORIAS\2018\LOGOS\Logo 1\3ANG_LOGO.png">
          <a:extLst>
            <a:ext uri="{FF2B5EF4-FFF2-40B4-BE49-F238E27FC236}">
              <a16:creationId xmlns:a16="http://schemas.microsoft.com/office/drawing/2014/main" id="{00000000-0008-0000-4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1475" y="0"/>
          <a:ext cx="1571625" cy="790575"/>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4000-000003000000}"/>
            </a:ext>
          </a:extLst>
        </xdr:cNvPr>
        <xdr:cNvSpPr/>
      </xdr:nvSpPr>
      <xdr:spPr>
        <a:xfrm>
          <a:off x="1062990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67.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4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465" y="11206"/>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4100-000003000000}"/>
            </a:ext>
          </a:extLst>
        </xdr:cNvPr>
        <xdr:cNvSpPr/>
      </xdr:nvSpPr>
      <xdr:spPr>
        <a:xfrm>
          <a:off x="110299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68.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2</xdr:row>
      <xdr:rowOff>142875</xdr:rowOff>
    </xdr:to>
    <xdr:pic>
      <xdr:nvPicPr>
        <xdr:cNvPr id="2" name="Imagen 1" descr="C:\Users\Usuario\Desktop\A AUDITORIAS\A AUDITORIAS\2018\LOGOS\Logo 1\3ANG_LOGO.png">
          <a:extLst>
            <a:ext uri="{FF2B5EF4-FFF2-40B4-BE49-F238E27FC236}">
              <a16:creationId xmlns:a16="http://schemas.microsoft.com/office/drawing/2014/main" id="{00000000-0008-0000-4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657225"/>
        </a:xfrm>
        <a:prstGeom prst="rect">
          <a:avLst/>
        </a:prstGeom>
        <a:noFill/>
        <a:ln>
          <a:noFill/>
        </a:ln>
      </xdr:spPr>
    </xdr:pic>
    <xdr:clientData/>
  </xdr:twoCellAnchor>
  <xdr:twoCellAnchor>
    <xdr:from>
      <xdr:col>19</xdr:col>
      <xdr:colOff>0</xdr:colOff>
      <xdr:row>0</xdr:row>
      <xdr:rowOff>0</xdr:rowOff>
    </xdr:from>
    <xdr:to>
      <xdr:col>20</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4200-000003000000}"/>
            </a:ext>
          </a:extLst>
        </xdr:cNvPr>
        <xdr:cNvSpPr/>
      </xdr:nvSpPr>
      <xdr:spPr>
        <a:xfrm>
          <a:off x="11220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76200</xdr:colOff>
      <xdr:row>0</xdr:row>
      <xdr:rowOff>0</xdr:rowOff>
    </xdr:from>
    <xdr:to>
      <xdr:col>1</xdr:col>
      <xdr:colOff>1714500</xdr:colOff>
      <xdr:row>1</xdr:row>
      <xdr:rowOff>347382</xdr:rowOff>
    </xdr:to>
    <xdr:pic>
      <xdr:nvPicPr>
        <xdr:cNvPr id="2" name="Imagen 2" descr="C:\Users\Usuario\Desktop\A AUDITORIAS\A AUDITORIAS\2018\LOGOS\Logo 1\3ANG_LOGO.png">
          <a:extLst>
            <a:ext uri="{FF2B5EF4-FFF2-40B4-BE49-F238E27FC236}">
              <a16:creationId xmlns:a16="http://schemas.microsoft.com/office/drawing/2014/main" id="{00000000-0008-0000-4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729" y="0"/>
          <a:ext cx="1638300" cy="694764"/>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4300-000003000000}"/>
            </a:ext>
          </a:extLst>
        </xdr:cNvPr>
        <xdr:cNvSpPr/>
      </xdr:nvSpPr>
      <xdr:spPr>
        <a:xfrm>
          <a:off x="1062990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70.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4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465" y="11206"/>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4400-000003000000}"/>
            </a:ext>
          </a:extLst>
        </xdr:cNvPr>
        <xdr:cNvSpPr/>
      </xdr:nvSpPr>
      <xdr:spPr>
        <a:xfrm>
          <a:off x="110299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71.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4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165" y="11206"/>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4500-000003000000}"/>
            </a:ext>
          </a:extLst>
        </xdr:cNvPr>
        <xdr:cNvSpPr/>
      </xdr:nvSpPr>
      <xdr:spPr>
        <a:xfrm>
          <a:off x="10839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72.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2</xdr:row>
      <xdr:rowOff>342900</xdr:rowOff>
    </xdr:to>
    <xdr:pic>
      <xdr:nvPicPr>
        <xdr:cNvPr id="2" name="Imagen 1" descr="C:\Users\Usuario\Desktop\A AUDITORIAS\A AUDITORIAS\2018\LOGOS\Logo 1\3ANG_LOGO.png">
          <a:extLst>
            <a:ext uri="{FF2B5EF4-FFF2-40B4-BE49-F238E27FC236}">
              <a16:creationId xmlns:a16="http://schemas.microsoft.com/office/drawing/2014/main" id="{00000000-0008-0000-4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657225"/>
        </a:xfrm>
        <a:prstGeom prst="rect">
          <a:avLst/>
        </a:prstGeom>
        <a:noFill/>
        <a:ln>
          <a:noFill/>
        </a:ln>
      </xdr:spPr>
    </xdr:pic>
    <xdr:clientData/>
  </xdr:twoCellAnchor>
  <xdr:twoCellAnchor>
    <xdr:from>
      <xdr:col>19</xdr:col>
      <xdr:colOff>0</xdr:colOff>
      <xdr:row>0</xdr:row>
      <xdr:rowOff>0</xdr:rowOff>
    </xdr:from>
    <xdr:to>
      <xdr:col>20</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4600-000003000000}"/>
            </a:ext>
          </a:extLst>
        </xdr:cNvPr>
        <xdr:cNvSpPr/>
      </xdr:nvSpPr>
      <xdr:spPr>
        <a:xfrm>
          <a:off x="11220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171451</xdr:colOff>
      <xdr:row>0</xdr:row>
      <xdr:rowOff>9525</xdr:rowOff>
    </xdr:from>
    <xdr:to>
      <xdr:col>2</xdr:col>
      <xdr:colOff>1257300</xdr:colOff>
      <xdr:row>2</xdr:row>
      <xdr:rowOff>209550</xdr:rowOff>
    </xdr:to>
    <xdr:pic>
      <xdr:nvPicPr>
        <xdr:cNvPr id="2" name="Imagen 1" descr="C:\Users\Usuario\Desktop\A AUDITORIAS\A AUDITORIAS\2018\LOGOS\Logo 1\3ANG_LOGO.png">
          <a:extLst>
            <a:ext uri="{FF2B5EF4-FFF2-40B4-BE49-F238E27FC236}">
              <a16:creationId xmlns:a16="http://schemas.microsoft.com/office/drawing/2014/main" id="{00000000-0008-0000-4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1" y="9525"/>
          <a:ext cx="1266824" cy="733425"/>
        </a:xfrm>
        <a:prstGeom prst="rect">
          <a:avLst/>
        </a:prstGeom>
        <a:noFill/>
        <a:ln>
          <a:noFill/>
        </a:ln>
      </xdr:spPr>
    </xdr:pic>
    <xdr:clientData/>
  </xdr:twoCellAnchor>
  <xdr:twoCellAnchor>
    <xdr:from>
      <xdr:col>19</xdr:col>
      <xdr:colOff>0</xdr:colOff>
      <xdr:row>0</xdr:row>
      <xdr:rowOff>0</xdr:rowOff>
    </xdr:from>
    <xdr:to>
      <xdr:col>20</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4700-000003000000}"/>
            </a:ext>
          </a:extLst>
        </xdr:cNvPr>
        <xdr:cNvSpPr/>
      </xdr:nvSpPr>
      <xdr:spPr>
        <a:xfrm>
          <a:off x="11220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74.xml><?xml version="1.0" encoding="utf-8"?>
<xdr:wsDr xmlns:xdr="http://schemas.openxmlformats.org/drawingml/2006/spreadsheetDrawing" xmlns:a="http://schemas.openxmlformats.org/drawingml/2006/main">
  <xdr:twoCellAnchor editAs="oneCell">
    <xdr:from>
      <xdr:col>1</xdr:col>
      <xdr:colOff>152399</xdr:colOff>
      <xdr:row>0</xdr:row>
      <xdr:rowOff>19049</xdr:rowOff>
    </xdr:from>
    <xdr:to>
      <xdr:col>1</xdr:col>
      <xdr:colOff>1762124</xdr:colOff>
      <xdr:row>1</xdr:row>
      <xdr:rowOff>390524</xdr:rowOff>
    </xdr:to>
    <xdr:pic>
      <xdr:nvPicPr>
        <xdr:cNvPr id="2" name="Imagen 2" descr="C:\Users\Usuario\Desktop\A AUDITORIAS\A AUDITORIAS\2018\LOGOS\Logo 1\3ANG_LOGO.png">
          <a:extLst>
            <a:ext uri="{FF2B5EF4-FFF2-40B4-BE49-F238E27FC236}">
              <a16:creationId xmlns:a16="http://schemas.microsoft.com/office/drawing/2014/main" id="{00000000-0008-0000-4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49" y="19049"/>
          <a:ext cx="1609725" cy="752475"/>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4800-000003000000}"/>
            </a:ext>
          </a:extLst>
        </xdr:cNvPr>
        <xdr:cNvSpPr/>
      </xdr:nvSpPr>
      <xdr:spPr>
        <a:xfrm>
          <a:off x="1062990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75.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4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465" y="11206"/>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4900-000003000000}"/>
            </a:ext>
          </a:extLst>
        </xdr:cNvPr>
        <xdr:cNvSpPr/>
      </xdr:nvSpPr>
      <xdr:spPr>
        <a:xfrm>
          <a:off x="110299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76.xml><?xml version="1.0" encoding="utf-8"?>
<xdr:wsDr xmlns:xdr="http://schemas.openxmlformats.org/drawingml/2006/spreadsheetDrawing" xmlns:a="http://schemas.openxmlformats.org/drawingml/2006/main">
  <xdr:twoCellAnchor editAs="oneCell">
    <xdr:from>
      <xdr:col>2</xdr:col>
      <xdr:colOff>151840</xdr:colOff>
      <xdr:row>0</xdr:row>
      <xdr:rowOff>11207</xdr:rowOff>
    </xdr:from>
    <xdr:to>
      <xdr:col>2</xdr:col>
      <xdr:colOff>1304925</xdr:colOff>
      <xdr:row>2</xdr:row>
      <xdr:rowOff>171450</xdr:rowOff>
    </xdr:to>
    <xdr:pic>
      <xdr:nvPicPr>
        <xdr:cNvPr id="2" name="Imagen 1" descr="C:\Users\Usuario\Desktop\A AUDITORIAS\A AUDITORIAS\2018\LOGOS\Logo 1\3ANG_LOGO.png">
          <a:extLst>
            <a:ext uri="{FF2B5EF4-FFF2-40B4-BE49-F238E27FC236}">
              <a16:creationId xmlns:a16="http://schemas.microsoft.com/office/drawing/2014/main" id="{00000000-0008-0000-4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165" y="11207"/>
          <a:ext cx="1153085" cy="703168"/>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4A00-000003000000}"/>
            </a:ext>
          </a:extLst>
        </xdr:cNvPr>
        <xdr:cNvSpPr/>
      </xdr:nvSpPr>
      <xdr:spPr>
        <a:xfrm>
          <a:off x="1097280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77.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3</xdr:col>
      <xdr:colOff>0</xdr:colOff>
      <xdr:row>2</xdr:row>
      <xdr:rowOff>200025</xdr:rowOff>
    </xdr:to>
    <xdr:pic>
      <xdr:nvPicPr>
        <xdr:cNvPr id="2" name="Imagen 1" descr="C:\Users\Usuario\Desktop\A AUDITORIAS\A AUDITORIAS\2018\LOGOS\Logo 1\3ANG_LOGO.png">
          <a:extLst>
            <a:ext uri="{FF2B5EF4-FFF2-40B4-BE49-F238E27FC236}">
              <a16:creationId xmlns:a16="http://schemas.microsoft.com/office/drawing/2014/main" id="{00000000-0008-0000-4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66824" cy="714375"/>
        </a:xfrm>
        <a:prstGeom prst="rect">
          <a:avLst/>
        </a:prstGeom>
        <a:noFill/>
        <a:ln>
          <a:noFill/>
        </a:ln>
      </xdr:spPr>
    </xdr:pic>
    <xdr:clientData/>
  </xdr:twoCellAnchor>
  <xdr:twoCellAnchor>
    <xdr:from>
      <xdr:col>19</xdr:col>
      <xdr:colOff>0</xdr:colOff>
      <xdr:row>0</xdr:row>
      <xdr:rowOff>0</xdr:rowOff>
    </xdr:from>
    <xdr:to>
      <xdr:col>20</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4B00-000003000000}"/>
            </a:ext>
          </a:extLst>
        </xdr:cNvPr>
        <xdr:cNvSpPr/>
      </xdr:nvSpPr>
      <xdr:spPr>
        <a:xfrm>
          <a:off x="11220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78.xml><?xml version="1.0" encoding="utf-8"?>
<xdr:wsDr xmlns:xdr="http://schemas.openxmlformats.org/drawingml/2006/spreadsheetDrawing" xmlns:a="http://schemas.openxmlformats.org/drawingml/2006/main">
  <xdr:twoCellAnchor editAs="oneCell">
    <xdr:from>
      <xdr:col>1</xdr:col>
      <xdr:colOff>76200</xdr:colOff>
      <xdr:row>0</xdr:row>
      <xdr:rowOff>38100</xdr:rowOff>
    </xdr:from>
    <xdr:to>
      <xdr:col>1</xdr:col>
      <xdr:colOff>1781175</xdr:colOff>
      <xdr:row>1</xdr:row>
      <xdr:rowOff>304800</xdr:rowOff>
    </xdr:to>
    <xdr:pic>
      <xdr:nvPicPr>
        <xdr:cNvPr id="2" name="Imagen 2" descr="C:\Users\Usuario\Desktop\A AUDITORIAS\A AUDITORIAS\2018\LOGOS\Logo 1\3ANG_LOGO.png">
          <a:extLst>
            <a:ext uri="{FF2B5EF4-FFF2-40B4-BE49-F238E27FC236}">
              <a16:creationId xmlns:a16="http://schemas.microsoft.com/office/drawing/2014/main" id="{00000000-0008-0000-4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38100"/>
          <a:ext cx="1704975" cy="72390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4C00-000003000000}"/>
            </a:ext>
          </a:extLst>
        </xdr:cNvPr>
        <xdr:cNvSpPr/>
      </xdr:nvSpPr>
      <xdr:spPr>
        <a:xfrm>
          <a:off x="1062990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79.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3</xdr:col>
      <xdr:colOff>0</xdr:colOff>
      <xdr:row>2</xdr:row>
      <xdr:rowOff>200025</xdr:rowOff>
    </xdr:to>
    <xdr:pic>
      <xdr:nvPicPr>
        <xdr:cNvPr id="2" name="Imagen 1" descr="C:\Users\Usuario\Desktop\A AUDITORIAS\A AUDITORIAS\2018\LOGOS\Logo 1\3ANG_LOGO.png">
          <a:extLst>
            <a:ext uri="{FF2B5EF4-FFF2-40B4-BE49-F238E27FC236}">
              <a16:creationId xmlns:a16="http://schemas.microsoft.com/office/drawing/2014/main" id="{00000000-0008-0000-4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66824" cy="714375"/>
        </a:xfrm>
        <a:prstGeom prst="rect">
          <a:avLst/>
        </a:prstGeom>
        <a:noFill/>
        <a:ln>
          <a:noFill/>
        </a:ln>
      </xdr:spPr>
    </xdr:pic>
    <xdr:clientData/>
  </xdr:twoCellAnchor>
  <xdr:twoCellAnchor>
    <xdr:from>
      <xdr:col>18</xdr:col>
      <xdr:colOff>0</xdr:colOff>
      <xdr:row>0</xdr:row>
      <xdr:rowOff>0</xdr:rowOff>
    </xdr:from>
    <xdr:to>
      <xdr:col>19</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4D00-000003000000}"/>
            </a:ext>
          </a:extLst>
        </xdr:cNvPr>
        <xdr:cNvSpPr/>
      </xdr:nvSpPr>
      <xdr:spPr>
        <a:xfrm>
          <a:off x="10458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80.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1781175</xdr:colOff>
      <xdr:row>1</xdr:row>
      <xdr:rowOff>304800</xdr:rowOff>
    </xdr:to>
    <xdr:pic>
      <xdr:nvPicPr>
        <xdr:cNvPr id="2" name="Imagen 2" descr="C:\Users\Usuario\Desktop\A AUDITORIAS\A AUDITORIAS\2018\LOGOS\Logo 1\3ANG_LOGO.png">
          <a:extLst>
            <a:ext uri="{FF2B5EF4-FFF2-40B4-BE49-F238E27FC236}">
              <a16:creationId xmlns:a16="http://schemas.microsoft.com/office/drawing/2014/main" id="{00000000-0008-0000-4E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6225" y="0"/>
          <a:ext cx="1752600" cy="66675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4E00-000003000000}"/>
            </a:ext>
          </a:extLst>
        </xdr:cNvPr>
        <xdr:cNvSpPr/>
      </xdr:nvSpPr>
      <xdr:spPr>
        <a:xfrm>
          <a:off x="1062990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81.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4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465" y="11206"/>
          <a:ext cx="109537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4F00-000003000000}"/>
            </a:ext>
          </a:extLst>
        </xdr:cNvPr>
        <xdr:cNvSpPr/>
      </xdr:nvSpPr>
      <xdr:spPr>
        <a:xfrm>
          <a:off x="110299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82.xml><?xml version="1.0" encoding="utf-8"?>
<xdr:wsDr xmlns:xdr="http://schemas.openxmlformats.org/drawingml/2006/spreadsheetDrawing" xmlns:a="http://schemas.openxmlformats.org/drawingml/2006/main">
  <xdr:twoCellAnchor editAs="oneCell">
    <xdr:from>
      <xdr:col>1</xdr:col>
      <xdr:colOff>123826</xdr:colOff>
      <xdr:row>0</xdr:row>
      <xdr:rowOff>19050</xdr:rowOff>
    </xdr:from>
    <xdr:to>
      <xdr:col>2</xdr:col>
      <xdr:colOff>1209675</xdr:colOff>
      <xdr:row>2</xdr:row>
      <xdr:rowOff>200025</xdr:rowOff>
    </xdr:to>
    <xdr:pic>
      <xdr:nvPicPr>
        <xdr:cNvPr id="2" name="Imagen 1" descr="C:\Users\Usuario\Desktop\A AUDITORIAS\A AUDITORIAS\2018\LOGOS\Logo 1\3ANG_LOGO.png">
          <a:extLst>
            <a:ext uri="{FF2B5EF4-FFF2-40B4-BE49-F238E27FC236}">
              <a16:creationId xmlns:a16="http://schemas.microsoft.com/office/drawing/2014/main" id="{00000000-0008-0000-5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6" y="19050"/>
          <a:ext cx="1266824" cy="714375"/>
        </a:xfrm>
        <a:prstGeom prst="rect">
          <a:avLst/>
        </a:prstGeom>
        <a:noFill/>
        <a:ln>
          <a:noFill/>
        </a:ln>
      </xdr:spPr>
    </xdr:pic>
    <xdr:clientData/>
  </xdr:twoCellAnchor>
  <xdr:twoCellAnchor>
    <xdr:from>
      <xdr:col>18</xdr:col>
      <xdr:colOff>0</xdr:colOff>
      <xdr:row>0</xdr:row>
      <xdr:rowOff>0</xdr:rowOff>
    </xdr:from>
    <xdr:to>
      <xdr:col>19</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5000-000003000000}"/>
            </a:ext>
          </a:extLst>
        </xdr:cNvPr>
        <xdr:cNvSpPr/>
      </xdr:nvSpPr>
      <xdr:spPr>
        <a:xfrm>
          <a:off x="10458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83.xml><?xml version="1.0" encoding="utf-8"?>
<xdr:wsDr xmlns:xdr="http://schemas.openxmlformats.org/drawingml/2006/spreadsheetDrawing" xmlns:a="http://schemas.openxmlformats.org/drawingml/2006/main">
  <xdr:twoCellAnchor editAs="oneCell">
    <xdr:from>
      <xdr:col>1</xdr:col>
      <xdr:colOff>47625</xdr:colOff>
      <xdr:row>0</xdr:row>
      <xdr:rowOff>0</xdr:rowOff>
    </xdr:from>
    <xdr:to>
      <xdr:col>1</xdr:col>
      <xdr:colOff>1819275</xdr:colOff>
      <xdr:row>1</xdr:row>
      <xdr:rowOff>380999</xdr:rowOff>
    </xdr:to>
    <xdr:pic>
      <xdr:nvPicPr>
        <xdr:cNvPr id="2" name="Imagen 2" descr="C:\Users\Usuario\Desktop\A AUDITORIAS\A AUDITORIAS\2018\LOGOS\Logo 1\3ANG_LOGO.png">
          <a:extLst>
            <a:ext uri="{FF2B5EF4-FFF2-40B4-BE49-F238E27FC236}">
              <a16:creationId xmlns:a16="http://schemas.microsoft.com/office/drawing/2014/main" id="{00000000-0008-0000-5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554" y="0"/>
          <a:ext cx="1771650" cy="843642"/>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5100-000003000000}"/>
            </a:ext>
          </a:extLst>
        </xdr:cNvPr>
        <xdr:cNvSpPr/>
      </xdr:nvSpPr>
      <xdr:spPr>
        <a:xfrm>
          <a:off x="1062990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84.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2</xdr:row>
      <xdr:rowOff>152400</xdr:rowOff>
    </xdr:to>
    <xdr:pic>
      <xdr:nvPicPr>
        <xdr:cNvPr id="2" name="Imagen 1" descr="C:\Users\Usuario\Desktop\A AUDITORIAS\A AUDITORIAS\2018\LOGOS\Logo 1\3ANG_LOGO.png">
          <a:extLst>
            <a:ext uri="{FF2B5EF4-FFF2-40B4-BE49-F238E27FC236}">
              <a16:creationId xmlns:a16="http://schemas.microsoft.com/office/drawing/2014/main" id="{00000000-0008-0000-5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666750"/>
        </a:xfrm>
        <a:prstGeom prst="rect">
          <a:avLst/>
        </a:prstGeom>
        <a:noFill/>
        <a:ln>
          <a:noFill/>
        </a:ln>
      </xdr:spPr>
    </xdr:pic>
    <xdr:clientData/>
  </xdr:twoCellAnchor>
  <xdr:twoCellAnchor>
    <xdr:from>
      <xdr:col>19</xdr:col>
      <xdr:colOff>0</xdr:colOff>
      <xdr:row>0</xdr:row>
      <xdr:rowOff>0</xdr:rowOff>
    </xdr:from>
    <xdr:to>
      <xdr:col>20</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5200-000003000000}"/>
            </a:ext>
          </a:extLst>
        </xdr:cNvPr>
        <xdr:cNvSpPr/>
      </xdr:nvSpPr>
      <xdr:spPr>
        <a:xfrm>
          <a:off x="11220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85.xml><?xml version="1.0" encoding="utf-8"?>
<xdr:wsDr xmlns:xdr="http://schemas.openxmlformats.org/drawingml/2006/spreadsheetDrawing" xmlns:a="http://schemas.openxmlformats.org/drawingml/2006/main">
  <xdr:twoCellAnchor editAs="oneCell">
    <xdr:from>
      <xdr:col>2</xdr:col>
      <xdr:colOff>94690</xdr:colOff>
      <xdr:row>0</xdr:row>
      <xdr:rowOff>11206</xdr:rowOff>
    </xdr:from>
    <xdr:to>
      <xdr:col>2</xdr:col>
      <xdr:colOff>1343025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5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315" y="11206"/>
          <a:ext cx="1248335" cy="762000"/>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5300-000003000000}"/>
            </a:ext>
          </a:extLst>
        </xdr:cNvPr>
        <xdr:cNvSpPr/>
      </xdr:nvSpPr>
      <xdr:spPr>
        <a:xfrm>
          <a:off x="110299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86.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3</xdr:col>
      <xdr:colOff>0</xdr:colOff>
      <xdr:row>2</xdr:row>
      <xdr:rowOff>200025</xdr:rowOff>
    </xdr:to>
    <xdr:pic>
      <xdr:nvPicPr>
        <xdr:cNvPr id="2" name="Imagen 1" descr="C:\Users\Usuario\Desktop\A AUDITORIAS\A AUDITORIAS\2018\LOGOS\Logo 1\3ANG_LOGO.png">
          <a:extLst>
            <a:ext uri="{FF2B5EF4-FFF2-40B4-BE49-F238E27FC236}">
              <a16:creationId xmlns:a16="http://schemas.microsoft.com/office/drawing/2014/main" id="{00000000-0008-0000-5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66824" cy="714375"/>
        </a:xfrm>
        <a:prstGeom prst="rect">
          <a:avLst/>
        </a:prstGeom>
        <a:noFill/>
        <a:ln>
          <a:noFill/>
        </a:ln>
      </xdr:spPr>
    </xdr:pic>
    <xdr:clientData/>
  </xdr:twoCellAnchor>
  <xdr:twoCellAnchor>
    <xdr:from>
      <xdr:col>19</xdr:col>
      <xdr:colOff>0</xdr:colOff>
      <xdr:row>0</xdr:row>
      <xdr:rowOff>0</xdr:rowOff>
    </xdr:from>
    <xdr:to>
      <xdr:col>20</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5400-000003000000}"/>
            </a:ext>
          </a:extLst>
        </xdr:cNvPr>
        <xdr:cNvSpPr/>
      </xdr:nvSpPr>
      <xdr:spPr>
        <a:xfrm>
          <a:off x="11220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87.xml><?xml version="1.0" encoding="utf-8"?>
<xdr:wsDr xmlns:xdr="http://schemas.openxmlformats.org/drawingml/2006/spreadsheetDrawing" xmlns:a="http://schemas.openxmlformats.org/drawingml/2006/main">
  <xdr:twoCellAnchor editAs="oneCell">
    <xdr:from>
      <xdr:col>2</xdr:col>
      <xdr:colOff>22860</xdr:colOff>
      <xdr:row>0</xdr:row>
      <xdr:rowOff>11206</xdr:rowOff>
    </xdr:from>
    <xdr:to>
      <xdr:col>3</xdr:col>
      <xdr:colOff>0</xdr:colOff>
      <xdr:row>2</xdr:row>
      <xdr:rowOff>251460</xdr:rowOff>
    </xdr:to>
    <xdr:pic>
      <xdr:nvPicPr>
        <xdr:cNvPr id="2" name="Imagen 1" descr="C:\Users\Usuario\Desktop\A AUDITORIAS\A AUDITORIAS\2018\LOGOS\Logo 1\3ANG_LOGO.png">
          <a:extLst>
            <a:ext uri="{FF2B5EF4-FFF2-40B4-BE49-F238E27FC236}">
              <a16:creationId xmlns:a16="http://schemas.microsoft.com/office/drawing/2014/main" id="{00000000-0008-0000-5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0" y="11206"/>
          <a:ext cx="1424940" cy="788894"/>
        </a:xfrm>
        <a:prstGeom prst="rect">
          <a:avLst/>
        </a:prstGeom>
        <a:noFill/>
        <a:ln>
          <a:noFill/>
        </a:ln>
      </xdr:spPr>
    </xdr:pic>
    <xdr:clientData/>
  </xdr:twoCellAnchor>
  <xdr:twoCellAnchor>
    <xdr:from>
      <xdr:col>11</xdr:col>
      <xdr:colOff>0</xdr:colOff>
      <xdr:row>0</xdr:row>
      <xdr:rowOff>0</xdr:rowOff>
    </xdr:from>
    <xdr:to>
      <xdr:col>12</xdr:col>
      <xdr:colOff>38100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5500-000003000000}"/>
            </a:ext>
          </a:extLst>
        </xdr:cNvPr>
        <xdr:cNvSpPr/>
      </xdr:nvSpPr>
      <xdr:spPr>
        <a:xfrm>
          <a:off x="1083945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88.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2</xdr:row>
      <xdr:rowOff>230281</xdr:rowOff>
    </xdr:to>
    <xdr:pic>
      <xdr:nvPicPr>
        <xdr:cNvPr id="2" name="Imagen 1" descr="C:\Users\Usuario\Desktop\A AUDITORIAS\A AUDITORIAS\2018\LOGOS\Logo 1\3ANG_LOGO.png">
          <a:extLst>
            <a:ext uri="{FF2B5EF4-FFF2-40B4-BE49-F238E27FC236}">
              <a16:creationId xmlns:a16="http://schemas.microsoft.com/office/drawing/2014/main" id="{00000000-0008-0000-5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465" y="11206"/>
          <a:ext cx="1095375" cy="762000"/>
        </a:xfrm>
        <a:prstGeom prst="rect">
          <a:avLst/>
        </a:prstGeom>
        <a:noFill/>
        <a:ln>
          <a:noFill/>
        </a:ln>
      </xdr:spPr>
    </xdr:pic>
    <xdr:clientData/>
  </xdr:twoCellAnchor>
  <xdr:twoCellAnchor>
    <xdr:from>
      <xdr:col>10</xdr:col>
      <xdr:colOff>0</xdr:colOff>
      <xdr:row>0</xdr:row>
      <xdr:rowOff>0</xdr:rowOff>
    </xdr:from>
    <xdr:to>
      <xdr:col>10</xdr:col>
      <xdr:colOff>800100</xdr:colOff>
      <xdr:row>1</xdr:row>
      <xdr:rowOff>209550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5600-000003000000}"/>
            </a:ext>
          </a:extLst>
        </xdr:cNvPr>
        <xdr:cNvSpPr/>
      </xdr:nvSpPr>
      <xdr:spPr>
        <a:xfrm>
          <a:off x="9877425"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89.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3</xdr:col>
      <xdr:colOff>0</xdr:colOff>
      <xdr:row>2</xdr:row>
      <xdr:rowOff>219075</xdr:rowOff>
    </xdr:to>
    <xdr:pic>
      <xdr:nvPicPr>
        <xdr:cNvPr id="2" name="Imagen 1" descr="C:\Users\Usuario\Desktop\A AUDITORIAS\A AUDITORIAS\2018\LOGOS\Logo 1\3ANG_LOGO.png">
          <a:extLst>
            <a:ext uri="{FF2B5EF4-FFF2-40B4-BE49-F238E27FC236}">
              <a16:creationId xmlns:a16="http://schemas.microsoft.com/office/drawing/2014/main" id="{00000000-0008-0000-5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66824" cy="733425"/>
        </a:xfrm>
        <a:prstGeom prst="rect">
          <a:avLst/>
        </a:prstGeom>
        <a:noFill/>
        <a:ln>
          <a:noFill/>
        </a:ln>
      </xdr:spPr>
    </xdr:pic>
    <xdr:clientData/>
  </xdr:twoCellAnchor>
  <xdr:twoCellAnchor>
    <xdr:from>
      <xdr:col>19</xdr:col>
      <xdr:colOff>0</xdr:colOff>
      <xdr:row>1</xdr:row>
      <xdr:rowOff>0</xdr:rowOff>
    </xdr:from>
    <xdr:to>
      <xdr:col>20</xdr:col>
      <xdr:colOff>38100</xdr:colOff>
      <xdr:row>2</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00000000-0008-0000-5700-000003000000}"/>
            </a:ext>
          </a:extLst>
        </xdr:cNvPr>
        <xdr:cNvSpPr/>
      </xdr:nvSpPr>
      <xdr:spPr>
        <a:xfrm>
          <a:off x="11220450" y="26670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90.xml><?xml version="1.0" encoding="utf-8"?>
<xdr:wsDr xmlns:xdr="http://schemas.openxmlformats.org/drawingml/2006/spreadsheetDrawing" xmlns:a="http://schemas.openxmlformats.org/drawingml/2006/main">
  <xdr:twoCellAnchor editAs="oneCell">
    <xdr:from>
      <xdr:col>2</xdr:col>
      <xdr:colOff>151840</xdr:colOff>
      <xdr:row>0</xdr:row>
      <xdr:rowOff>11206</xdr:rowOff>
    </xdr:from>
    <xdr:to>
      <xdr:col>2</xdr:col>
      <xdr:colOff>1247215</xdr:colOff>
      <xdr:row>3</xdr:row>
      <xdr:rowOff>28575</xdr:rowOff>
    </xdr:to>
    <xdr:pic>
      <xdr:nvPicPr>
        <xdr:cNvPr id="2" name="Imagen 1" descr="C:\Users\Usuario\Desktop\A AUDITORIAS\A AUDITORIAS\2018\LOGOS\Logo 1\3ANG_LOGO.png">
          <a:extLst>
            <a:ext uri="{FF2B5EF4-FFF2-40B4-BE49-F238E27FC236}">
              <a16:creationId xmlns:a16="http://schemas.microsoft.com/office/drawing/2014/main" id="{00000000-0008-0000-5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465" y="11206"/>
          <a:ext cx="1095375" cy="817469"/>
        </a:xfrm>
        <a:prstGeom prst="rect">
          <a:avLst/>
        </a:prstGeom>
        <a:noFill/>
        <a:ln>
          <a:noFill/>
        </a:ln>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3</xdr:col>
      <xdr:colOff>0</xdr:colOff>
      <xdr:row>2</xdr:row>
      <xdr:rowOff>200025</xdr:rowOff>
    </xdr:to>
    <xdr:pic>
      <xdr:nvPicPr>
        <xdr:cNvPr id="2" name="Imagen 1" descr="C:\Users\Usuario\Desktop\A AUDITORIAS\A AUDITORIAS\2018\LOGOS\Logo 1\3ANG_LOGO.png">
          <a:extLst>
            <a:ext uri="{FF2B5EF4-FFF2-40B4-BE49-F238E27FC236}">
              <a16:creationId xmlns:a16="http://schemas.microsoft.com/office/drawing/2014/main" id="{00000000-0008-0000-5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66824" cy="714375"/>
        </a:xfrm>
        <a:prstGeom prst="rect">
          <a:avLst/>
        </a:prstGeom>
        <a:noFill/>
        <a:ln>
          <a:noFill/>
        </a:ln>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0</xdr:col>
      <xdr:colOff>32658</xdr:colOff>
      <xdr:row>0</xdr:row>
      <xdr:rowOff>0</xdr:rowOff>
    </xdr:from>
    <xdr:to>
      <xdr:col>0</xdr:col>
      <xdr:colOff>1455964</xdr:colOff>
      <xdr:row>2</xdr:row>
      <xdr:rowOff>198664</xdr:rowOff>
    </xdr:to>
    <xdr:pic>
      <xdr:nvPicPr>
        <xdr:cNvPr id="3" name="Imagen 2" descr="C:\Users\Usuario\Desktop\A AUDITORIAS\A AUDITORIAS\2018\LOGOS\Logo 1\3ANG_LOGO.png">
          <a:extLst>
            <a:ext uri="{FF2B5EF4-FFF2-40B4-BE49-F238E27FC236}">
              <a16:creationId xmlns:a16="http://schemas.microsoft.com/office/drawing/2014/main" id="{00000000-0008-0000-5A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658" y="0"/>
          <a:ext cx="1423306" cy="742950"/>
        </a:xfrm>
        <a:prstGeom prst="rect">
          <a:avLst/>
        </a:prstGeom>
        <a:noFill/>
        <a:ln>
          <a:noFill/>
        </a:ln>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0</xdr:col>
      <xdr:colOff>76200</xdr:colOff>
      <xdr:row>20</xdr:row>
      <xdr:rowOff>171450</xdr:rowOff>
    </xdr:from>
    <xdr:to>
      <xdr:col>3</xdr:col>
      <xdr:colOff>704850</xdr:colOff>
      <xdr:row>56</xdr:row>
      <xdr:rowOff>142875</xdr:rowOff>
    </xdr:to>
    <xdr:pic>
      <xdr:nvPicPr>
        <xdr:cNvPr id="2" name="Imagen 1">
          <a:extLst>
            <a:ext uri="{FF2B5EF4-FFF2-40B4-BE49-F238E27FC236}">
              <a16:creationId xmlns:a16="http://schemas.microsoft.com/office/drawing/2014/main" id="{B0E269CD-F08D-4397-A298-4331F04FF6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0782300"/>
          <a:ext cx="4743450" cy="6829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733425</xdr:colOff>
      <xdr:row>21</xdr:row>
      <xdr:rowOff>0</xdr:rowOff>
    </xdr:from>
    <xdr:to>
      <xdr:col>7</xdr:col>
      <xdr:colOff>523875</xdr:colOff>
      <xdr:row>54</xdr:row>
      <xdr:rowOff>9525</xdr:rowOff>
    </xdr:to>
    <xdr:pic>
      <xdr:nvPicPr>
        <xdr:cNvPr id="3" name="Imagen 2">
          <a:extLst>
            <a:ext uri="{FF2B5EF4-FFF2-40B4-BE49-F238E27FC236}">
              <a16:creationId xmlns:a16="http://schemas.microsoft.com/office/drawing/2014/main" id="{08749571-3131-4EA2-AFEC-C79ABDBBAD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48225" y="10801350"/>
          <a:ext cx="4733925" cy="6296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9.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0.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1.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38.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39.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0.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1.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2.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3.bin"/></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44.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45.bin"/></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46.bin"/></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47.bin"/></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48.bin"/></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49.bin"/></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50.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51.bin"/></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52.bin"/></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6"/>
  <sheetViews>
    <sheetView topLeftCell="A19" zoomScaleNormal="100" workbookViewId="0">
      <selection activeCell="B8" sqref="B8"/>
    </sheetView>
  </sheetViews>
  <sheetFormatPr baseColWidth="10" defaultColWidth="11.42578125" defaultRowHeight="15" x14ac:dyDescent="0.25"/>
  <cols>
    <col min="1" max="1" width="22" style="910" customWidth="1"/>
    <col min="2" max="2" width="17.5703125" style="906" customWidth="1"/>
    <col min="3" max="3" width="90.140625" style="906" bestFit="1" customWidth="1"/>
    <col min="4" max="4" width="3" style="102" bestFit="1" customWidth="1"/>
    <col min="5" max="16384" width="11.42578125" style="102"/>
  </cols>
  <sheetData>
    <row r="1" spans="1:4" ht="18.75" x14ac:dyDescent="0.3">
      <c r="B1" s="1007" t="s">
        <v>82</v>
      </c>
      <c r="D1" s="899"/>
    </row>
    <row r="2" spans="1:4" ht="21" customHeight="1" x14ac:dyDescent="0.3">
      <c r="B2" s="928" t="s">
        <v>83</v>
      </c>
      <c r="D2" s="899"/>
    </row>
    <row r="3" spans="1:4" ht="18.75" customHeight="1" x14ac:dyDescent="0.3">
      <c r="B3" s="928" t="s">
        <v>2379</v>
      </c>
      <c r="D3" s="899"/>
    </row>
    <row r="4" spans="1:4" s="56" customFormat="1" ht="15.75" customHeight="1" x14ac:dyDescent="0.3">
      <c r="A4" s="911" t="s">
        <v>85</v>
      </c>
      <c r="B4" s="929" t="s">
        <v>3073</v>
      </c>
      <c r="C4" s="908"/>
    </row>
    <row r="5" spans="1:4" s="56" customFormat="1" ht="15.6" x14ac:dyDescent="0.3">
      <c r="A5" s="911" t="s">
        <v>87</v>
      </c>
      <c r="B5" s="929" t="s">
        <v>151</v>
      </c>
      <c r="C5" s="908"/>
    </row>
    <row r="6" spans="1:4" s="56" customFormat="1" ht="15.6" x14ac:dyDescent="0.3">
      <c r="A6" s="911" t="s">
        <v>88</v>
      </c>
      <c r="B6" s="929" t="s">
        <v>152</v>
      </c>
      <c r="C6" s="908"/>
    </row>
    <row r="7" spans="1:4" ht="15.6" x14ac:dyDescent="0.3">
      <c r="A7" s="911" t="s">
        <v>2380</v>
      </c>
      <c r="B7" s="1001" t="s">
        <v>3128</v>
      </c>
      <c r="C7" s="908"/>
      <c r="D7" s="56"/>
    </row>
    <row r="8" spans="1:4" ht="15.6" x14ac:dyDescent="0.3">
      <c r="A8" s="912"/>
      <c r="B8" s="907"/>
      <c r="C8" s="907"/>
      <c r="D8" s="56"/>
    </row>
    <row r="9" spans="1:4" ht="15.75" x14ac:dyDescent="0.25">
      <c r="A9" s="917" t="s">
        <v>86</v>
      </c>
      <c r="B9" s="918" t="s">
        <v>2381</v>
      </c>
      <c r="C9" s="919" t="s">
        <v>2384</v>
      </c>
      <c r="D9" s="920"/>
    </row>
    <row r="10" spans="1:4" ht="15.75" x14ac:dyDescent="0.25">
      <c r="A10" s="913"/>
      <c r="B10" s="901" t="s">
        <v>2382</v>
      </c>
      <c r="C10" s="904" t="s">
        <v>2714</v>
      </c>
      <c r="D10" s="102">
        <v>1</v>
      </c>
    </row>
    <row r="11" spans="1:4" ht="15.75" x14ac:dyDescent="0.25">
      <c r="A11" s="914"/>
      <c r="B11" s="902" t="s">
        <v>2383</v>
      </c>
      <c r="C11" s="904" t="s">
        <v>2385</v>
      </c>
      <c r="D11" s="102">
        <f>+D10+1</f>
        <v>2</v>
      </c>
    </row>
    <row r="12" spans="1:4" ht="15.75" x14ac:dyDescent="0.25">
      <c r="A12" s="914" t="s">
        <v>2620</v>
      </c>
      <c r="B12" s="1016" t="s">
        <v>2703</v>
      </c>
      <c r="C12" s="904" t="s">
        <v>2715</v>
      </c>
      <c r="D12" s="102">
        <f t="shared" ref="D12:D19" si="0">+D11+1</f>
        <v>3</v>
      </c>
    </row>
    <row r="13" spans="1:4" ht="15.75" x14ac:dyDescent="0.25">
      <c r="A13" s="914"/>
      <c r="B13" s="1016"/>
      <c r="C13" s="904" t="s">
        <v>2716</v>
      </c>
      <c r="D13" s="102">
        <f t="shared" si="0"/>
        <v>4</v>
      </c>
    </row>
    <row r="14" spans="1:4" ht="15.75" x14ac:dyDescent="0.25">
      <c r="A14" s="914"/>
      <c r="B14" s="1016"/>
      <c r="C14" s="904" t="s">
        <v>2717</v>
      </c>
      <c r="D14" s="102">
        <f t="shared" si="0"/>
        <v>5</v>
      </c>
    </row>
    <row r="15" spans="1:4" ht="15.6" x14ac:dyDescent="0.3">
      <c r="A15" s="914"/>
      <c r="B15" s="902"/>
      <c r="C15" s="904" t="s">
        <v>2718</v>
      </c>
      <c r="D15" s="102">
        <f t="shared" si="0"/>
        <v>6</v>
      </c>
    </row>
    <row r="16" spans="1:4" ht="15.75" x14ac:dyDescent="0.25">
      <c r="A16" s="914" t="s">
        <v>2705</v>
      </c>
      <c r="B16" s="902"/>
      <c r="C16" s="923" t="s">
        <v>2719</v>
      </c>
      <c r="D16" s="102">
        <f t="shared" si="0"/>
        <v>7</v>
      </c>
    </row>
    <row r="17" spans="1:4" ht="15.75" x14ac:dyDescent="0.25">
      <c r="A17" s="914"/>
      <c r="B17" s="902" t="s">
        <v>2387</v>
      </c>
      <c r="C17" s="904" t="s">
        <v>2390</v>
      </c>
      <c r="D17" s="102">
        <f t="shared" si="0"/>
        <v>8</v>
      </c>
    </row>
    <row r="18" spans="1:4" ht="15.75" x14ac:dyDescent="0.25">
      <c r="A18" s="914"/>
      <c r="B18" s="902" t="s">
        <v>2388</v>
      </c>
      <c r="C18" s="904" t="s">
        <v>2391</v>
      </c>
      <c r="D18" s="102">
        <f t="shared" si="0"/>
        <v>9</v>
      </c>
    </row>
    <row r="19" spans="1:4" ht="15.75" x14ac:dyDescent="0.25">
      <c r="A19" s="914"/>
      <c r="B19" s="902" t="s">
        <v>2389</v>
      </c>
      <c r="C19" s="904" t="s">
        <v>2392</v>
      </c>
      <c r="D19" s="102">
        <f t="shared" si="0"/>
        <v>10</v>
      </c>
    </row>
    <row r="20" spans="1:4" ht="15.75" x14ac:dyDescent="0.25">
      <c r="A20" s="914"/>
      <c r="B20" s="902" t="s">
        <v>1619</v>
      </c>
      <c r="C20" s="904" t="s">
        <v>2393</v>
      </c>
      <c r="D20" s="102">
        <f t="shared" ref="D20:D80" si="1">+D19+1</f>
        <v>11</v>
      </c>
    </row>
    <row r="21" spans="1:4" ht="15.75" x14ac:dyDescent="0.25">
      <c r="A21" s="914"/>
      <c r="B21" s="902" t="s">
        <v>2394</v>
      </c>
      <c r="C21" s="904" t="s">
        <v>2395</v>
      </c>
      <c r="D21" s="102">
        <f t="shared" si="1"/>
        <v>12</v>
      </c>
    </row>
    <row r="22" spans="1:4" ht="15.75" x14ac:dyDescent="0.25">
      <c r="A22" s="915" t="s">
        <v>2595</v>
      </c>
      <c r="B22" s="903" t="s">
        <v>2397</v>
      </c>
      <c r="C22" s="904" t="s">
        <v>2396</v>
      </c>
      <c r="D22" s="102">
        <f t="shared" si="1"/>
        <v>13</v>
      </c>
    </row>
    <row r="23" spans="1:4" ht="15.75" x14ac:dyDescent="0.25">
      <c r="A23" s="914" t="s">
        <v>2596</v>
      </c>
      <c r="B23" s="903" t="s">
        <v>2401</v>
      </c>
      <c r="C23" s="904" t="s">
        <v>2446</v>
      </c>
      <c r="D23" s="102">
        <f t="shared" si="1"/>
        <v>14</v>
      </c>
    </row>
    <row r="24" spans="1:4" ht="15.75" x14ac:dyDescent="0.25">
      <c r="A24" s="915"/>
      <c r="B24" s="903" t="s">
        <v>2402</v>
      </c>
      <c r="C24" s="904" t="s">
        <v>2447</v>
      </c>
      <c r="D24" s="102">
        <f t="shared" si="1"/>
        <v>15</v>
      </c>
    </row>
    <row r="25" spans="1:4" ht="15.75" x14ac:dyDescent="0.25">
      <c r="A25" s="915"/>
      <c r="B25" s="903" t="s">
        <v>2403</v>
      </c>
      <c r="C25" s="904" t="s">
        <v>2398</v>
      </c>
      <c r="D25" s="102">
        <f t="shared" si="1"/>
        <v>16</v>
      </c>
    </row>
    <row r="26" spans="1:4" ht="15.75" x14ac:dyDescent="0.25">
      <c r="A26" s="915"/>
      <c r="B26" s="903" t="s">
        <v>2404</v>
      </c>
      <c r="C26" s="904" t="s">
        <v>2399</v>
      </c>
      <c r="D26" s="102">
        <f t="shared" si="1"/>
        <v>17</v>
      </c>
    </row>
    <row r="27" spans="1:4" ht="15.75" x14ac:dyDescent="0.25">
      <c r="A27" s="914" t="s">
        <v>2598</v>
      </c>
      <c r="B27" s="902" t="s">
        <v>2409</v>
      </c>
      <c r="C27" s="905" t="s">
        <v>2448</v>
      </c>
      <c r="D27" s="102">
        <f t="shared" si="1"/>
        <v>18</v>
      </c>
    </row>
    <row r="28" spans="1:4" ht="15.75" x14ac:dyDescent="0.25">
      <c r="A28" s="914"/>
      <c r="B28" s="902" t="s">
        <v>2410</v>
      </c>
      <c r="C28" s="905" t="s">
        <v>2449</v>
      </c>
      <c r="D28" s="102">
        <f t="shared" si="1"/>
        <v>19</v>
      </c>
    </row>
    <row r="29" spans="1:4" ht="15.75" x14ac:dyDescent="0.25">
      <c r="A29" s="914" t="s">
        <v>2599</v>
      </c>
      <c r="B29" s="902" t="s">
        <v>2411</v>
      </c>
      <c r="C29" s="905" t="s">
        <v>2706</v>
      </c>
      <c r="D29" s="102">
        <f t="shared" si="1"/>
        <v>20</v>
      </c>
    </row>
    <row r="30" spans="1:4" ht="15.75" x14ac:dyDescent="0.25">
      <c r="A30" s="914"/>
      <c r="B30" s="902" t="s">
        <v>2122</v>
      </c>
      <c r="C30" s="905" t="s">
        <v>2450</v>
      </c>
      <c r="D30" s="102">
        <f t="shared" si="1"/>
        <v>21</v>
      </c>
    </row>
    <row r="31" spans="1:4" ht="15.75" x14ac:dyDescent="0.25">
      <c r="A31" s="914"/>
      <c r="B31" s="902" t="s">
        <v>2413</v>
      </c>
      <c r="C31" s="905" t="s">
        <v>2451</v>
      </c>
      <c r="D31" s="102">
        <f t="shared" si="1"/>
        <v>22</v>
      </c>
    </row>
    <row r="32" spans="1:4" ht="15.75" x14ac:dyDescent="0.25">
      <c r="A32" s="914"/>
      <c r="B32" s="902" t="s">
        <v>2414</v>
      </c>
      <c r="C32" s="905" t="s">
        <v>2452</v>
      </c>
      <c r="D32" s="102">
        <f t="shared" si="1"/>
        <v>23</v>
      </c>
    </row>
    <row r="33" spans="1:4" ht="15.75" x14ac:dyDescent="0.25">
      <c r="A33" s="914" t="s">
        <v>2594</v>
      </c>
      <c r="B33" s="902" t="s">
        <v>2435</v>
      </c>
      <c r="C33" s="905" t="s">
        <v>2453</v>
      </c>
      <c r="D33" s="102">
        <f t="shared" si="1"/>
        <v>24</v>
      </c>
    </row>
    <row r="34" spans="1:4" ht="15.75" x14ac:dyDescent="0.25">
      <c r="A34" s="914"/>
      <c r="B34" s="902" t="s">
        <v>2128</v>
      </c>
      <c r="C34" s="905" t="s">
        <v>2454</v>
      </c>
      <c r="D34" s="102">
        <f t="shared" si="1"/>
        <v>25</v>
      </c>
    </row>
    <row r="35" spans="1:4" ht="15.75" x14ac:dyDescent="0.25">
      <c r="A35" s="914" t="s">
        <v>2597</v>
      </c>
      <c r="B35" s="902" t="s">
        <v>2437</v>
      </c>
      <c r="C35" s="905" t="s">
        <v>2455</v>
      </c>
      <c r="D35" s="102">
        <f t="shared" si="1"/>
        <v>26</v>
      </c>
    </row>
    <row r="36" spans="1:4" ht="15.75" x14ac:dyDescent="0.25">
      <c r="A36" s="914"/>
      <c r="B36" s="902" t="s">
        <v>568</v>
      </c>
      <c r="C36" s="905" t="s">
        <v>2456</v>
      </c>
      <c r="D36" s="102">
        <f t="shared" si="1"/>
        <v>27</v>
      </c>
    </row>
    <row r="37" spans="1:4" ht="15.75" x14ac:dyDescent="0.25">
      <c r="A37" s="914"/>
      <c r="B37" s="902" t="s">
        <v>2439</v>
      </c>
      <c r="C37" s="905" t="s">
        <v>2457</v>
      </c>
      <c r="D37" s="102">
        <f t="shared" si="1"/>
        <v>28</v>
      </c>
    </row>
    <row r="38" spans="1:4" ht="15.75" x14ac:dyDescent="0.25">
      <c r="A38" s="914"/>
      <c r="B38" s="902" t="s">
        <v>2440</v>
      </c>
      <c r="C38" s="905" t="s">
        <v>2458</v>
      </c>
      <c r="D38" s="102">
        <f t="shared" si="1"/>
        <v>29</v>
      </c>
    </row>
    <row r="39" spans="1:4" ht="15.75" x14ac:dyDescent="0.25">
      <c r="A39" s="914"/>
      <c r="B39" s="902" t="s">
        <v>2442</v>
      </c>
      <c r="C39" s="905" t="s">
        <v>2459</v>
      </c>
      <c r="D39" s="102">
        <f t="shared" si="1"/>
        <v>30</v>
      </c>
    </row>
    <row r="40" spans="1:4" ht="15.75" x14ac:dyDescent="0.25">
      <c r="A40" s="914" t="s">
        <v>2600</v>
      </c>
      <c r="B40" s="902" t="s">
        <v>2444</v>
      </c>
      <c r="C40" s="905" t="s">
        <v>2445</v>
      </c>
      <c r="D40" s="102">
        <f t="shared" si="1"/>
        <v>31</v>
      </c>
    </row>
    <row r="41" spans="1:4" ht="15.75" x14ac:dyDescent="0.25">
      <c r="A41" s="914"/>
      <c r="B41" s="902" t="s">
        <v>2460</v>
      </c>
      <c r="C41" s="905" t="s">
        <v>2707</v>
      </c>
      <c r="D41" s="102">
        <f t="shared" si="1"/>
        <v>32</v>
      </c>
    </row>
    <row r="42" spans="1:4" ht="15.75" x14ac:dyDescent="0.25">
      <c r="A42" s="914"/>
      <c r="B42" s="902" t="s">
        <v>2461</v>
      </c>
      <c r="C42" s="905" t="s">
        <v>2463</v>
      </c>
      <c r="D42" s="102">
        <f t="shared" si="1"/>
        <v>33</v>
      </c>
    </row>
    <row r="43" spans="1:4" ht="15.75" x14ac:dyDescent="0.25">
      <c r="A43" s="914"/>
      <c r="B43" s="902" t="s">
        <v>2462</v>
      </c>
      <c r="C43" s="905" t="s">
        <v>2464</v>
      </c>
      <c r="D43" s="102">
        <f t="shared" si="1"/>
        <v>34</v>
      </c>
    </row>
    <row r="44" spans="1:4" ht="15.75" x14ac:dyDescent="0.25">
      <c r="A44" s="914" t="s">
        <v>2601</v>
      </c>
      <c r="B44" s="902" t="s">
        <v>2465</v>
      </c>
      <c r="C44" s="905" t="s">
        <v>2468</v>
      </c>
      <c r="D44" s="102">
        <f t="shared" si="1"/>
        <v>35</v>
      </c>
    </row>
    <row r="45" spans="1:4" ht="15.75" x14ac:dyDescent="0.25">
      <c r="A45" s="914"/>
      <c r="B45" s="902" t="s">
        <v>2140</v>
      </c>
      <c r="C45" s="905" t="s">
        <v>2708</v>
      </c>
      <c r="D45" s="102">
        <f t="shared" si="1"/>
        <v>36</v>
      </c>
    </row>
    <row r="46" spans="1:4" ht="15.75" x14ac:dyDescent="0.25">
      <c r="A46" s="914"/>
      <c r="B46" s="902" t="s">
        <v>2469</v>
      </c>
      <c r="C46" s="905" t="s">
        <v>2471</v>
      </c>
      <c r="D46" s="102">
        <f t="shared" si="1"/>
        <v>37</v>
      </c>
    </row>
    <row r="47" spans="1:4" ht="15.75" x14ac:dyDescent="0.25">
      <c r="A47" s="914"/>
      <c r="B47" s="902" t="s">
        <v>2470</v>
      </c>
      <c r="C47" s="905" t="s">
        <v>2472</v>
      </c>
      <c r="D47" s="102">
        <f t="shared" si="1"/>
        <v>38</v>
      </c>
    </row>
    <row r="48" spans="1:4" ht="15.75" x14ac:dyDescent="0.25">
      <c r="A48" s="914"/>
      <c r="B48" s="902" t="s">
        <v>2473</v>
      </c>
      <c r="C48" s="905" t="s">
        <v>2474</v>
      </c>
      <c r="D48" s="102">
        <f t="shared" si="1"/>
        <v>39</v>
      </c>
    </row>
    <row r="49" spans="1:4" ht="15.75" x14ac:dyDescent="0.25">
      <c r="A49" s="914" t="s">
        <v>2602</v>
      </c>
      <c r="B49" s="902" t="s">
        <v>2478</v>
      </c>
      <c r="C49" s="905" t="s">
        <v>2479</v>
      </c>
      <c r="D49" s="102">
        <f t="shared" si="1"/>
        <v>40</v>
      </c>
    </row>
    <row r="50" spans="1:4" ht="15.75" x14ac:dyDescent="0.25">
      <c r="A50" s="914"/>
      <c r="B50" s="902" t="s">
        <v>2476</v>
      </c>
      <c r="C50" s="905" t="s">
        <v>2480</v>
      </c>
      <c r="D50" s="102">
        <f t="shared" si="1"/>
        <v>41</v>
      </c>
    </row>
    <row r="51" spans="1:4" ht="15.75" x14ac:dyDescent="0.25">
      <c r="A51" s="914"/>
      <c r="B51" s="902" t="s">
        <v>2477</v>
      </c>
      <c r="C51" s="905" t="s">
        <v>2481</v>
      </c>
      <c r="D51" s="102">
        <f t="shared" si="1"/>
        <v>42</v>
      </c>
    </row>
    <row r="52" spans="1:4" ht="15.75" x14ac:dyDescent="0.25">
      <c r="A52" s="914" t="s">
        <v>2603</v>
      </c>
      <c r="B52" s="902" t="s">
        <v>2482</v>
      </c>
      <c r="C52" s="905" t="s">
        <v>2485</v>
      </c>
      <c r="D52" s="102">
        <f t="shared" si="1"/>
        <v>43</v>
      </c>
    </row>
    <row r="53" spans="1:4" ht="15.75" x14ac:dyDescent="0.25">
      <c r="A53" s="914"/>
      <c r="B53" s="902" t="s">
        <v>2484</v>
      </c>
      <c r="C53" s="905" t="s">
        <v>2486</v>
      </c>
      <c r="D53" s="102">
        <f t="shared" si="1"/>
        <v>44</v>
      </c>
    </row>
    <row r="54" spans="1:4" ht="15.75" x14ac:dyDescent="0.25">
      <c r="A54" s="914"/>
      <c r="B54" s="902" t="s">
        <v>2487</v>
      </c>
      <c r="C54" s="905" t="s">
        <v>2709</v>
      </c>
      <c r="D54" s="102">
        <f t="shared" si="1"/>
        <v>45</v>
      </c>
    </row>
    <row r="55" spans="1:4" ht="15.75" x14ac:dyDescent="0.25">
      <c r="A55" s="914" t="s">
        <v>2604</v>
      </c>
      <c r="B55" s="902" t="s">
        <v>2488</v>
      </c>
      <c r="C55" s="905" t="s">
        <v>2710</v>
      </c>
      <c r="D55" s="102">
        <f t="shared" si="1"/>
        <v>46</v>
      </c>
    </row>
    <row r="56" spans="1:4" ht="15.75" x14ac:dyDescent="0.25">
      <c r="A56" s="914"/>
      <c r="B56" s="902" t="s">
        <v>2489</v>
      </c>
      <c r="C56" s="905" t="s">
        <v>2711</v>
      </c>
      <c r="D56" s="102">
        <f t="shared" si="1"/>
        <v>47</v>
      </c>
    </row>
    <row r="57" spans="1:4" ht="15.75" x14ac:dyDescent="0.25">
      <c r="A57" s="914" t="s">
        <v>2493</v>
      </c>
      <c r="B57" s="902"/>
      <c r="C57" s="905" t="s">
        <v>2493</v>
      </c>
      <c r="D57" s="102">
        <f t="shared" si="1"/>
        <v>48</v>
      </c>
    </row>
    <row r="58" spans="1:4" ht="15.75" x14ac:dyDescent="0.25">
      <c r="A58" s="914" t="s">
        <v>2605</v>
      </c>
      <c r="B58" s="902" t="s">
        <v>2490</v>
      </c>
      <c r="C58" s="905" t="s">
        <v>2540</v>
      </c>
      <c r="D58" s="102">
        <f t="shared" si="1"/>
        <v>49</v>
      </c>
    </row>
    <row r="59" spans="1:4" ht="15.75" x14ac:dyDescent="0.25">
      <c r="A59" s="914"/>
      <c r="B59" s="902" t="s">
        <v>839</v>
      </c>
      <c r="C59" s="905" t="s">
        <v>2546</v>
      </c>
      <c r="D59" s="102">
        <f t="shared" si="1"/>
        <v>50</v>
      </c>
    </row>
    <row r="60" spans="1:4" ht="15.75" x14ac:dyDescent="0.25">
      <c r="A60" s="914"/>
      <c r="B60" s="902" t="s">
        <v>2491</v>
      </c>
      <c r="C60" s="905" t="s">
        <v>2539</v>
      </c>
      <c r="D60" s="102">
        <f t="shared" si="1"/>
        <v>51</v>
      </c>
    </row>
    <row r="61" spans="1:4" ht="15.75" x14ac:dyDescent="0.25">
      <c r="A61" s="914"/>
      <c r="B61" s="902" t="s">
        <v>2492</v>
      </c>
      <c r="C61" s="905" t="s">
        <v>2538</v>
      </c>
      <c r="D61" s="102">
        <f t="shared" si="1"/>
        <v>52</v>
      </c>
    </row>
    <row r="62" spans="1:4" ht="30.75" x14ac:dyDescent="0.25">
      <c r="A62" s="914" t="s">
        <v>2606</v>
      </c>
      <c r="B62" s="902" t="s">
        <v>2494</v>
      </c>
      <c r="C62" s="905" t="s">
        <v>2495</v>
      </c>
      <c r="D62" s="102">
        <f t="shared" si="1"/>
        <v>53</v>
      </c>
    </row>
    <row r="63" spans="1:4" ht="15.75" x14ac:dyDescent="0.25">
      <c r="A63" s="914"/>
      <c r="B63" s="902" t="s">
        <v>2147</v>
      </c>
      <c r="C63" s="905" t="s">
        <v>2547</v>
      </c>
      <c r="D63" s="102">
        <f t="shared" si="1"/>
        <v>54</v>
      </c>
    </row>
    <row r="64" spans="1:4" ht="15.75" x14ac:dyDescent="0.25">
      <c r="A64" s="914"/>
      <c r="B64" s="902" t="s">
        <v>2496</v>
      </c>
      <c r="C64" s="905" t="s">
        <v>2548</v>
      </c>
      <c r="D64" s="102">
        <f t="shared" si="1"/>
        <v>55</v>
      </c>
    </row>
    <row r="65" spans="1:4" ht="15.75" x14ac:dyDescent="0.25">
      <c r="A65" s="914"/>
      <c r="B65" s="902" t="s">
        <v>2500</v>
      </c>
      <c r="C65" s="905" t="s">
        <v>2549</v>
      </c>
      <c r="D65" s="102">
        <f t="shared" si="1"/>
        <v>56</v>
      </c>
    </row>
    <row r="66" spans="1:4" ht="15.75" x14ac:dyDescent="0.25">
      <c r="A66" s="914"/>
      <c r="B66" s="902" t="s">
        <v>965</v>
      </c>
      <c r="C66" s="905" t="s">
        <v>2550</v>
      </c>
      <c r="D66" s="102">
        <f t="shared" si="1"/>
        <v>57</v>
      </c>
    </row>
    <row r="67" spans="1:4" ht="30.75" x14ac:dyDescent="0.25">
      <c r="A67" s="914" t="s">
        <v>2607</v>
      </c>
      <c r="B67" s="902" t="s">
        <v>2501</v>
      </c>
      <c r="C67" s="905" t="s">
        <v>2545</v>
      </c>
      <c r="D67" s="102">
        <f t="shared" si="1"/>
        <v>58</v>
      </c>
    </row>
    <row r="68" spans="1:4" ht="15.75" x14ac:dyDescent="0.25">
      <c r="A68" s="914"/>
      <c r="B68" s="902" t="s">
        <v>2502</v>
      </c>
      <c r="C68" s="905" t="s">
        <v>2544</v>
      </c>
      <c r="D68" s="102">
        <f t="shared" si="1"/>
        <v>59</v>
      </c>
    </row>
    <row r="69" spans="1:4" ht="15.75" x14ac:dyDescent="0.25">
      <c r="A69" s="914" t="s">
        <v>2608</v>
      </c>
      <c r="B69" s="902" t="s">
        <v>966</v>
      </c>
      <c r="C69" s="905" t="s">
        <v>2543</v>
      </c>
      <c r="D69" s="102">
        <f t="shared" si="1"/>
        <v>60</v>
      </c>
    </row>
    <row r="70" spans="1:4" ht="15.75" x14ac:dyDescent="0.25">
      <c r="A70" s="914"/>
      <c r="B70" s="902" t="s">
        <v>2503</v>
      </c>
      <c r="C70" s="905" t="s">
        <v>2542</v>
      </c>
      <c r="D70" s="102">
        <f t="shared" si="1"/>
        <v>61</v>
      </c>
    </row>
    <row r="71" spans="1:4" ht="15.75" x14ac:dyDescent="0.25">
      <c r="A71" s="914"/>
      <c r="B71" s="902" t="s">
        <v>2504</v>
      </c>
      <c r="C71" s="905" t="s">
        <v>2541</v>
      </c>
      <c r="D71" s="102">
        <f t="shared" si="1"/>
        <v>62</v>
      </c>
    </row>
    <row r="72" spans="1:4" ht="15.75" x14ac:dyDescent="0.25">
      <c r="A72" s="914"/>
      <c r="B72" s="902" t="s">
        <v>2507</v>
      </c>
      <c r="C72" s="905" t="s">
        <v>2540</v>
      </c>
      <c r="D72" s="102">
        <f t="shared" si="1"/>
        <v>63</v>
      </c>
    </row>
    <row r="73" spans="1:4" ht="15.75" x14ac:dyDescent="0.25">
      <c r="A73" s="914" t="s">
        <v>2609</v>
      </c>
      <c r="B73" s="902" t="s">
        <v>2508</v>
      </c>
      <c r="C73" s="905" t="s">
        <v>2539</v>
      </c>
      <c r="D73" s="102">
        <f t="shared" si="1"/>
        <v>64</v>
      </c>
    </row>
    <row r="74" spans="1:4" ht="15.75" x14ac:dyDescent="0.25">
      <c r="A74" s="914"/>
      <c r="B74" s="902" t="s">
        <v>2509</v>
      </c>
      <c r="C74" s="905" t="s">
        <v>2538</v>
      </c>
      <c r="D74" s="102">
        <f t="shared" si="1"/>
        <v>65</v>
      </c>
    </row>
    <row r="75" spans="1:4" ht="15.75" x14ac:dyDescent="0.25">
      <c r="A75" s="914"/>
      <c r="B75" s="902" t="s">
        <v>2512</v>
      </c>
      <c r="C75" s="904" t="s">
        <v>2537</v>
      </c>
      <c r="D75" s="102">
        <f t="shared" si="1"/>
        <v>66</v>
      </c>
    </row>
    <row r="76" spans="1:4" ht="15.75" x14ac:dyDescent="0.25">
      <c r="A76" s="914"/>
      <c r="B76" s="902" t="s">
        <v>2513</v>
      </c>
      <c r="C76" s="905" t="s">
        <v>2536</v>
      </c>
      <c r="D76" s="102">
        <f t="shared" si="1"/>
        <v>67</v>
      </c>
    </row>
    <row r="77" spans="1:4" ht="30.75" x14ac:dyDescent="0.25">
      <c r="A77" s="914" t="s">
        <v>2610</v>
      </c>
      <c r="B77" s="902" t="s">
        <v>2520</v>
      </c>
      <c r="C77" s="905" t="s">
        <v>2535</v>
      </c>
      <c r="D77" s="102">
        <f t="shared" si="1"/>
        <v>68</v>
      </c>
    </row>
    <row r="78" spans="1:4" ht="15.75" x14ac:dyDescent="0.25">
      <c r="A78" s="914" t="s">
        <v>1029</v>
      </c>
      <c r="B78" s="902" t="s">
        <v>2521</v>
      </c>
      <c r="C78" s="905" t="s">
        <v>2534</v>
      </c>
      <c r="D78" s="102">
        <f t="shared" si="1"/>
        <v>69</v>
      </c>
    </row>
    <row r="79" spans="1:4" ht="15.75" x14ac:dyDescent="0.25">
      <c r="A79" s="914"/>
      <c r="B79" s="902" t="s">
        <v>1032</v>
      </c>
      <c r="C79" s="905" t="s">
        <v>2533</v>
      </c>
      <c r="D79" s="102">
        <f t="shared" si="1"/>
        <v>70</v>
      </c>
    </row>
    <row r="80" spans="1:4" ht="15.75" x14ac:dyDescent="0.25">
      <c r="A80" s="914"/>
      <c r="B80" s="902" t="s">
        <v>2522</v>
      </c>
      <c r="C80" s="905" t="s">
        <v>2532</v>
      </c>
      <c r="D80" s="102">
        <f t="shared" si="1"/>
        <v>71</v>
      </c>
    </row>
    <row r="81" spans="1:4" ht="15.75" x14ac:dyDescent="0.25">
      <c r="A81" s="914"/>
      <c r="B81" s="902" t="s">
        <v>2524</v>
      </c>
      <c r="C81" s="905" t="s">
        <v>2531</v>
      </c>
      <c r="D81" s="102">
        <f t="shared" ref="D81:D108" si="2">+D80+1</f>
        <v>72</v>
      </c>
    </row>
    <row r="82" spans="1:4" ht="15.75" x14ac:dyDescent="0.25">
      <c r="A82" s="914" t="s">
        <v>2619</v>
      </c>
      <c r="B82" s="902" t="s">
        <v>2525</v>
      </c>
      <c r="C82" s="905" t="s">
        <v>2530</v>
      </c>
      <c r="D82" s="102">
        <f t="shared" si="2"/>
        <v>73</v>
      </c>
    </row>
    <row r="83" spans="1:4" ht="15.75" x14ac:dyDescent="0.25">
      <c r="A83" s="914"/>
      <c r="B83" s="902" t="s">
        <v>2526</v>
      </c>
      <c r="C83" s="905" t="s">
        <v>2529</v>
      </c>
      <c r="D83" s="102">
        <f t="shared" si="2"/>
        <v>74</v>
      </c>
    </row>
    <row r="84" spans="1:4" ht="15.75" x14ac:dyDescent="0.25">
      <c r="A84" s="914"/>
      <c r="B84" s="902" t="s">
        <v>2527</v>
      </c>
      <c r="C84" s="905" t="s">
        <v>2528</v>
      </c>
      <c r="D84" s="102">
        <f t="shared" si="2"/>
        <v>75</v>
      </c>
    </row>
    <row r="85" spans="1:4" ht="15.75" x14ac:dyDescent="0.25">
      <c r="A85" s="914" t="s">
        <v>2611</v>
      </c>
      <c r="B85" s="902" t="s">
        <v>2551</v>
      </c>
      <c r="C85" s="905" t="s">
        <v>2556</v>
      </c>
      <c r="D85" s="102">
        <f t="shared" si="2"/>
        <v>76</v>
      </c>
    </row>
    <row r="86" spans="1:4" ht="15.75" x14ac:dyDescent="0.25">
      <c r="A86" s="914" t="s">
        <v>2612</v>
      </c>
      <c r="B86" s="902" t="s">
        <v>2552</v>
      </c>
      <c r="C86" s="905" t="s">
        <v>2557</v>
      </c>
      <c r="D86" s="102">
        <f t="shared" si="2"/>
        <v>77</v>
      </c>
    </row>
    <row r="87" spans="1:4" ht="15.75" x14ac:dyDescent="0.25">
      <c r="A87" s="914"/>
      <c r="B87" s="902" t="s">
        <v>2553</v>
      </c>
      <c r="C87" s="905" t="s">
        <v>2558</v>
      </c>
      <c r="D87" s="102">
        <f t="shared" si="2"/>
        <v>78</v>
      </c>
    </row>
    <row r="88" spans="1:4" ht="15.75" x14ac:dyDescent="0.25">
      <c r="A88" s="914"/>
      <c r="B88" s="902" t="s">
        <v>2555</v>
      </c>
      <c r="C88" s="905" t="s">
        <v>2712</v>
      </c>
      <c r="D88" s="102">
        <f t="shared" si="2"/>
        <v>79</v>
      </c>
    </row>
    <row r="89" spans="1:4" ht="15.75" x14ac:dyDescent="0.25">
      <c r="A89" s="914"/>
      <c r="B89" s="902" t="s">
        <v>2554</v>
      </c>
      <c r="C89" s="905" t="s">
        <v>2559</v>
      </c>
      <c r="D89" s="102">
        <f t="shared" si="2"/>
        <v>80</v>
      </c>
    </row>
    <row r="90" spans="1:4" ht="30.75" x14ac:dyDescent="0.25">
      <c r="A90" s="914" t="s">
        <v>2613</v>
      </c>
      <c r="B90" s="902" t="s">
        <v>2561</v>
      </c>
      <c r="C90" s="905" t="s">
        <v>2560</v>
      </c>
      <c r="D90" s="102">
        <f t="shared" si="2"/>
        <v>81</v>
      </c>
    </row>
    <row r="91" spans="1:4" ht="15.75" x14ac:dyDescent="0.25">
      <c r="A91" s="914"/>
      <c r="B91" s="902" t="s">
        <v>2562</v>
      </c>
      <c r="C91" s="905" t="s">
        <v>2563</v>
      </c>
      <c r="D91" s="102">
        <f t="shared" si="2"/>
        <v>82</v>
      </c>
    </row>
    <row r="92" spans="1:4" ht="15.75" x14ac:dyDescent="0.25">
      <c r="A92" s="914" t="s">
        <v>2614</v>
      </c>
      <c r="B92" s="902" t="s">
        <v>2564</v>
      </c>
      <c r="C92" s="905" t="s">
        <v>2570</v>
      </c>
      <c r="D92" s="102">
        <f t="shared" si="2"/>
        <v>83</v>
      </c>
    </row>
    <row r="93" spans="1:4" ht="15.75" x14ac:dyDescent="0.25">
      <c r="A93" s="914"/>
      <c r="B93" s="902" t="s">
        <v>2565</v>
      </c>
      <c r="C93" s="905" t="s">
        <v>2571</v>
      </c>
      <c r="D93" s="102">
        <f t="shared" si="2"/>
        <v>84</v>
      </c>
    </row>
    <row r="94" spans="1:4" ht="15.75" x14ac:dyDescent="0.25">
      <c r="A94" s="914"/>
      <c r="B94" s="902" t="s">
        <v>2568</v>
      </c>
      <c r="C94" s="905" t="s">
        <v>2572</v>
      </c>
      <c r="D94" s="102">
        <f t="shared" si="2"/>
        <v>85</v>
      </c>
    </row>
    <row r="95" spans="1:4" ht="15.75" x14ac:dyDescent="0.25">
      <c r="A95" s="914" t="s">
        <v>2615</v>
      </c>
      <c r="B95" s="902" t="s">
        <v>2573</v>
      </c>
      <c r="C95" s="905" t="s">
        <v>2575</v>
      </c>
      <c r="D95" s="102">
        <f t="shared" si="2"/>
        <v>86</v>
      </c>
    </row>
    <row r="96" spans="1:4" ht="15.75" x14ac:dyDescent="0.25">
      <c r="A96" s="914"/>
      <c r="B96" s="902" t="s">
        <v>2186</v>
      </c>
      <c r="C96" s="905" t="s">
        <v>2576</v>
      </c>
      <c r="D96" s="102">
        <f t="shared" si="2"/>
        <v>87</v>
      </c>
    </row>
    <row r="97" spans="1:4" ht="30.75" x14ac:dyDescent="0.25">
      <c r="A97" s="914" t="s">
        <v>2616</v>
      </c>
      <c r="B97" s="902" t="s">
        <v>2566</v>
      </c>
      <c r="C97" s="905" t="s">
        <v>2577</v>
      </c>
      <c r="D97" s="102">
        <f t="shared" si="2"/>
        <v>88</v>
      </c>
    </row>
    <row r="98" spans="1:4" ht="15.75" x14ac:dyDescent="0.25">
      <c r="A98" s="914"/>
      <c r="B98" s="902" t="s">
        <v>2567</v>
      </c>
      <c r="C98" s="905" t="s">
        <v>2578</v>
      </c>
      <c r="D98" s="102">
        <f t="shared" si="2"/>
        <v>89</v>
      </c>
    </row>
    <row r="99" spans="1:4" ht="15.75" x14ac:dyDescent="0.25">
      <c r="A99" s="914"/>
      <c r="B99" s="902" t="s">
        <v>2574</v>
      </c>
      <c r="C99" s="905" t="s">
        <v>2579</v>
      </c>
      <c r="D99" s="102">
        <f t="shared" si="2"/>
        <v>90</v>
      </c>
    </row>
    <row r="100" spans="1:4" ht="29.25" x14ac:dyDescent="0.25">
      <c r="A100" s="921" t="s">
        <v>2617</v>
      </c>
      <c r="B100" s="902" t="s">
        <v>2517</v>
      </c>
      <c r="C100" s="905" t="s">
        <v>2581</v>
      </c>
      <c r="D100" s="102">
        <f t="shared" si="2"/>
        <v>91</v>
      </c>
    </row>
    <row r="101" spans="1:4" ht="15.75" x14ac:dyDescent="0.25">
      <c r="A101" s="914"/>
      <c r="B101" s="902" t="s">
        <v>2516</v>
      </c>
      <c r="C101" s="905" t="s">
        <v>2582</v>
      </c>
      <c r="D101" s="102">
        <f t="shared" si="2"/>
        <v>92</v>
      </c>
    </row>
    <row r="102" spans="1:4" ht="15.75" x14ac:dyDescent="0.25">
      <c r="A102" s="914" t="s">
        <v>2618</v>
      </c>
      <c r="B102" s="902" t="s">
        <v>2583</v>
      </c>
      <c r="C102" s="905" t="s">
        <v>2580</v>
      </c>
      <c r="D102" s="102">
        <f t="shared" si="2"/>
        <v>93</v>
      </c>
    </row>
    <row r="103" spans="1:4" ht="15.75" x14ac:dyDescent="0.25">
      <c r="A103" s="915"/>
      <c r="B103" s="903" t="s">
        <v>2584</v>
      </c>
      <c r="C103" s="905" t="s">
        <v>2713</v>
      </c>
      <c r="D103" s="102">
        <f t="shared" si="2"/>
        <v>94</v>
      </c>
    </row>
    <row r="104" spans="1:4" ht="15.75" x14ac:dyDescent="0.25">
      <c r="A104" s="914"/>
      <c r="B104" s="902" t="s">
        <v>2519</v>
      </c>
      <c r="C104" s="905" t="s">
        <v>2585</v>
      </c>
      <c r="D104" s="102">
        <f t="shared" si="2"/>
        <v>95</v>
      </c>
    </row>
    <row r="105" spans="1:4" ht="15.75" x14ac:dyDescent="0.25">
      <c r="A105" s="914"/>
      <c r="B105" s="902" t="s">
        <v>2586</v>
      </c>
      <c r="C105" s="905" t="s">
        <v>2587</v>
      </c>
      <c r="D105" s="102">
        <f t="shared" si="2"/>
        <v>96</v>
      </c>
    </row>
    <row r="106" spans="1:4" ht="15.75" x14ac:dyDescent="0.25">
      <c r="A106" s="914"/>
      <c r="B106" s="902" t="s">
        <v>2588</v>
      </c>
      <c r="C106" s="905" t="s">
        <v>2589</v>
      </c>
      <c r="D106" s="102">
        <f t="shared" si="2"/>
        <v>97</v>
      </c>
    </row>
    <row r="107" spans="1:4" ht="15.75" x14ac:dyDescent="0.25">
      <c r="A107" s="914"/>
      <c r="B107" s="902" t="s">
        <v>2590</v>
      </c>
      <c r="C107" s="905" t="s">
        <v>2591</v>
      </c>
      <c r="D107" s="102">
        <f t="shared" si="2"/>
        <v>98</v>
      </c>
    </row>
    <row r="108" spans="1:4" ht="15.75" x14ac:dyDescent="0.25">
      <c r="A108" s="914"/>
      <c r="B108" s="902" t="s">
        <v>2592</v>
      </c>
      <c r="C108" s="905" t="s">
        <v>2593</v>
      </c>
      <c r="D108" s="102">
        <f t="shared" si="2"/>
        <v>99</v>
      </c>
    </row>
    <row r="109" spans="1:4" ht="15.75" x14ac:dyDescent="0.25">
      <c r="A109" s="913"/>
      <c r="B109" s="909"/>
      <c r="C109" s="102"/>
    </row>
    <row r="110" spans="1:4" x14ac:dyDescent="0.25">
      <c r="A110" s="916"/>
      <c r="C110" s="102"/>
    </row>
    <row r="111" spans="1:4" x14ac:dyDescent="0.25">
      <c r="A111" s="916"/>
      <c r="C111" s="102"/>
    </row>
    <row r="112" spans="1:4" x14ac:dyDescent="0.25">
      <c r="A112" s="916"/>
      <c r="C112" s="102"/>
    </row>
    <row r="113" spans="1:3" x14ac:dyDescent="0.25">
      <c r="A113" s="916"/>
      <c r="C113" s="102"/>
    </row>
    <row r="114" spans="1:3" x14ac:dyDescent="0.25">
      <c r="A114" s="916"/>
      <c r="C114" s="102"/>
    </row>
    <row r="115" spans="1:3" x14ac:dyDescent="0.25">
      <c r="A115" s="916"/>
      <c r="C115" s="102"/>
    </row>
    <row r="116" spans="1:3" x14ac:dyDescent="0.25">
      <c r="A116" s="916"/>
      <c r="C116" s="102"/>
    </row>
  </sheetData>
  <mergeCells count="1">
    <mergeCell ref="B12:B14"/>
  </mergeCells>
  <hyperlinks>
    <hyperlink ref="B11" location="Marcas!A1" display="MARCAS" xr:uid="{00000000-0004-0000-0000-000000000000}"/>
    <hyperlink ref="B17" location="NIIF!A1" display="NIIF" xr:uid="{00000000-0004-0000-0000-000001000000}"/>
    <hyperlink ref="B18" location="'M-1'!A1" display="M-1" xr:uid="{00000000-0004-0000-0000-000002000000}"/>
    <hyperlink ref="B19" location="'M-2'!A1" display="M-2" xr:uid="{00000000-0004-0000-0000-000003000000}"/>
    <hyperlink ref="B20" location="'BG-PG'!A1" display="BG-PG" xr:uid="{00000000-0004-0000-0000-000004000000}"/>
    <hyperlink ref="B21" location="'BG-PG.RC'!A1" display="BG-PG.RC" xr:uid="{00000000-0004-0000-0000-000005000000}"/>
    <hyperlink ref="B22" location="'P-S.I'!A1" display="P-S.I" xr:uid="{00000000-0004-0000-0000-000006000000}"/>
    <hyperlink ref="B24" location="'101a-1'!A1" display="101a-1" xr:uid="{00000000-0004-0000-0000-000008000000}"/>
    <hyperlink ref="B25" location="'101aRC'!A1" display="101aRC" xr:uid="{00000000-0004-0000-0000-000009000000}"/>
    <hyperlink ref="B26" location="'101aRI'!A1" display="101aRI" xr:uid="{00000000-0004-0000-0000-00000A000000}"/>
    <hyperlink ref="B27" location="'P-101b'!A1" display="P101b" xr:uid="{00000000-0004-0000-0000-00000B000000}"/>
    <hyperlink ref="B28" location="'101bRC'!A1" display="101bRC" xr:uid="{00000000-0004-0000-0000-00000C000000}"/>
    <hyperlink ref="B29" location="'P-102'!A1" display="P-102" xr:uid="{00000000-0004-0000-0000-00000D000000}"/>
    <hyperlink ref="B30" location="'102-1'!A1" display="102-1" xr:uid="{00000000-0004-0000-0000-00000E000000}"/>
    <hyperlink ref="B31" location="'102RC'!A1" display="102RC" xr:uid="{00000000-0004-0000-0000-00000F000000}"/>
    <hyperlink ref="B32" location="'102RI'!A1" display="102RI" xr:uid="{00000000-0004-0000-0000-000010000000}"/>
    <hyperlink ref="B33" location="'P-103'!A1" display="P-103" xr:uid="{00000000-0004-0000-0000-000011000000}"/>
    <hyperlink ref="B34" location="'103-1'!A1" display="103-1" xr:uid="{00000000-0004-0000-0000-000012000000}"/>
    <hyperlink ref="B35" location="'P-104'!A1" display="P-104" xr:uid="{00000000-0004-0000-0000-000013000000}"/>
    <hyperlink ref="B36" location="'104-1'!A1" display="104-1" xr:uid="{00000000-0004-0000-0000-000014000000}"/>
    <hyperlink ref="B37" location="'104RC'!A1" display="104RC" xr:uid="{00000000-0004-0000-0000-000015000000}"/>
    <hyperlink ref="B38" location="'104RI'!A1" display="104RI" xr:uid="{00000000-0004-0000-0000-000016000000}"/>
    <hyperlink ref="B39" location="'104A'!A1" display="104A" xr:uid="{00000000-0004-0000-0000-000017000000}"/>
    <hyperlink ref="B40" location="'P-105'!A1" display="P105" xr:uid="{00000000-0004-0000-0000-000018000000}"/>
    <hyperlink ref="B41" location="'105-1'!A1" display="105-1" xr:uid="{00000000-0004-0000-0000-000019000000}"/>
    <hyperlink ref="B42" location="'105RC'!A1" display="105RC" xr:uid="{00000000-0004-0000-0000-00001A000000}"/>
    <hyperlink ref="B43" location="'104RI'!A1" display="105RI" xr:uid="{00000000-0004-0000-0000-00001B000000}"/>
    <hyperlink ref="B44" location="'P-111'!A1" display="P-111" xr:uid="{00000000-0004-0000-0000-00001C000000}"/>
    <hyperlink ref="B45" location="'111-1'!A1" display="111-1" xr:uid="{00000000-0004-0000-0000-00001D000000}"/>
    <hyperlink ref="B46" location="'111RC'!A1" display="111RC" xr:uid="{00000000-0004-0000-0000-00001E000000}"/>
    <hyperlink ref="B47" location="'111RI'!A1" display="111RI" xr:uid="{00000000-0004-0000-0000-00001F000000}"/>
    <hyperlink ref="B48" location="'P-113'!A1" display="P-113" xr:uid="{00000000-0004-0000-0000-000020000000}"/>
    <hyperlink ref="B49" location="'P-114'!A1" display="P114" xr:uid="{00000000-0004-0000-0000-000021000000}"/>
    <hyperlink ref="B50" location="'114RC'!A1" display="114-RC" xr:uid="{00000000-0004-0000-0000-000022000000}"/>
    <hyperlink ref="B51" location="'102RI'!A1" display="114-RI" xr:uid="{00000000-0004-0000-0000-000023000000}"/>
    <hyperlink ref="B52" location="'P115'!A1" display="P-115" xr:uid="{00000000-0004-0000-0000-000024000000}"/>
    <hyperlink ref="B53" location="'115RC'!A1" display="115RC" xr:uid="{00000000-0004-0000-0000-000025000000}"/>
    <hyperlink ref="B54" location="'P-116'!A1" display="P-116" xr:uid="{00000000-0004-0000-0000-000026000000}"/>
    <hyperlink ref="B55" location="'116RC'!A1" display="116-RC" xr:uid="{00000000-0004-0000-0000-000027000000}"/>
    <hyperlink ref="B56" location="'116RI'!A1" display="116-RI" xr:uid="{00000000-0004-0000-0000-000028000000}"/>
    <hyperlink ref="B58" location="'P201'!A1" display="P-201" xr:uid="{00000000-0004-0000-0000-000029000000}"/>
    <hyperlink ref="B59" location="'201-1'!A1" display="201-1" xr:uid="{00000000-0004-0000-0000-00002A000000}"/>
    <hyperlink ref="B60" location="'201-RC'!A1" display="201-RC" xr:uid="{00000000-0004-0000-0000-00002B000000}"/>
    <hyperlink ref="B61" location="'201-RI'!A1" display="201-RI" xr:uid="{00000000-0004-0000-0000-00002C000000}"/>
    <hyperlink ref="B62" location="'P-202'!A1" display="P-202" xr:uid="{00000000-0004-0000-0000-00002D000000}"/>
    <hyperlink ref="B63" location="'202-1'!A1" display="202-1" xr:uid="{00000000-0004-0000-0000-00002E000000}"/>
    <hyperlink ref="B64" location="'202RC'!A1" display="202RC" xr:uid="{00000000-0004-0000-0000-00002F000000}"/>
    <hyperlink ref="B65" location="'P-204'!A1" display="P204" xr:uid="{00000000-0004-0000-0000-000030000000}"/>
    <hyperlink ref="B66" location="'204-1'!A1" display="204-1" xr:uid="{00000000-0004-0000-0000-000031000000}"/>
    <hyperlink ref="B67" location="'204RC'!A1" display="204RC" xr:uid="{00000000-0004-0000-0000-000032000000}"/>
    <hyperlink ref="B68" location="'P207'!A1" display="P207" xr:uid="{00000000-0004-0000-0000-000033000000}"/>
    <hyperlink ref="B69" location="'207-1'!A1" display="207-1" xr:uid="{00000000-0004-0000-0000-000034000000}"/>
    <hyperlink ref="B70" location="'207RC'!A1" display="207-RC" xr:uid="{00000000-0004-0000-0000-000035000000}"/>
    <hyperlink ref="B71" location="'207RI'!A1" display="207-RI" xr:uid="{00000000-0004-0000-0000-000036000000}"/>
    <hyperlink ref="B72" location="'P211'!A1" display="P211" xr:uid="{00000000-0004-0000-0000-000037000000}"/>
    <hyperlink ref="B73" location="'211-RC'!A1" display="211RC" xr:uid="{00000000-0004-0000-0000-000038000000}"/>
    <hyperlink ref="B74" location="'211RI'!A1" display="211RI" xr:uid="{00000000-0004-0000-0000-000039000000}"/>
    <hyperlink ref="B75" location="'P-212'!A1" display="P-212" xr:uid="{00000000-0004-0000-0000-00003A000000}"/>
    <hyperlink ref="B76" location="'212-1'!A1" display="212-1" xr:uid="{00000000-0004-0000-0000-00003B000000}"/>
    <hyperlink ref="B77" location="'212-RC'!A1" display="212-RC" xr:uid="{00000000-0004-0000-0000-00003C000000}"/>
    <hyperlink ref="B78" location="'P-300'!A1" display="P-300" xr:uid="{00000000-0004-0000-0000-00003D000000}"/>
    <hyperlink ref="B79" location="'300-1'!A1" display="300-1" xr:uid="{00000000-0004-0000-0000-00003E000000}"/>
    <hyperlink ref="B80" location="'300RC'!A1" display="300-RC" xr:uid="{00000000-0004-0000-0000-00003F000000}"/>
    <hyperlink ref="B81" location="'P-600'!A1" display="P-600" xr:uid="{00000000-0004-0000-0000-000040000000}"/>
    <hyperlink ref="B82" location="'600-1'!A1" display="600-1" xr:uid="{00000000-0004-0000-0000-000041000000}"/>
    <hyperlink ref="B83" location="'600-RC'!A1" display="600-RC" xr:uid="{00000000-0004-0000-0000-000042000000}"/>
    <hyperlink ref="B84" location="'600-RI'!A1" display="600-RI" xr:uid="{00000000-0004-0000-0000-000043000000}"/>
    <hyperlink ref="B85" location="'P-602'!A1" display="P-602" xr:uid="{00000000-0004-0000-0000-000044000000}"/>
    <hyperlink ref="B86" location="'700-CV'!A1" display="700-CV" xr:uid="{00000000-0004-0000-0000-000045000000}"/>
    <hyperlink ref="B87" location="'700CV-1'!A1" display="700CV-1" xr:uid="{00000000-0004-0000-0000-000046000000}"/>
    <hyperlink ref="B88" location="'700CV-RC'!A1" display="700CV-RC" xr:uid="{00000000-0004-0000-0000-000047000000}"/>
    <hyperlink ref="B89" location="'700CV-RI'!A1" display="700CV-RI" xr:uid="{00000000-0004-0000-0000-000048000000}"/>
    <hyperlink ref="B90" location="'700-AD'!A1" display="700-AD" xr:uid="{00000000-0004-0000-0000-000049000000}"/>
    <hyperlink ref="B91" location="'700AD-1'!A1" display="700-AD1" xr:uid="{00000000-0004-0000-0000-00004A000000}"/>
    <hyperlink ref="B92" location="'700-GV'!A1" display="700-GV" xr:uid="{00000000-0004-0000-0000-00004B000000}"/>
    <hyperlink ref="B93" location="'700-GV1'!A1" display="700-GV1" xr:uid="{00000000-0004-0000-0000-00004C000000}"/>
    <hyperlink ref="B94" location="'700-RC'!A1" display="700-RC" xr:uid="{00000000-0004-0000-0000-00004D000000}"/>
    <hyperlink ref="B95" location="'P-708'!A1" display="P-708" xr:uid="{00000000-0004-0000-0000-00004E000000}"/>
    <hyperlink ref="B96" location="'708-1'!A1" display="708-1" xr:uid="{00000000-0004-0000-0000-00004F000000}"/>
    <hyperlink ref="B97" location="'P-800'!A1" display="P-800" xr:uid="{00000000-0004-0000-0000-000050000000}"/>
    <hyperlink ref="B98" location="'800-RC'!A1" display="800-RC" xr:uid="{00000000-0004-0000-0000-000051000000}"/>
    <hyperlink ref="B99" location="'P-EC'!A1" display="P-EC" xr:uid="{00000000-0004-0000-0000-000052000000}"/>
    <hyperlink ref="B100" location="'EC-RC'!A1" display="EC-RC" xr:uid="{00000000-0004-0000-0000-000053000000}"/>
    <hyperlink ref="B101" location="'EC-RI'!A1" display="EC-RI" xr:uid="{00000000-0004-0000-0000-000054000000}"/>
    <hyperlink ref="B102" location="Contingente!A1" display="Contingente." xr:uid="{00000000-0004-0000-0000-000055000000}"/>
    <hyperlink ref="B103" location="Contingente!A1" display="ContingenteRC" xr:uid="{00000000-0004-0000-0000-000056000000}"/>
    <hyperlink ref="B104" location="'P-PT'!A1" display="P-PT" xr:uid="{00000000-0004-0000-0000-000057000000}"/>
    <hyperlink ref="B105" location="H.H!A1" display="H-H" xr:uid="{00000000-0004-0000-0000-000058000000}"/>
    <hyperlink ref="B106" location="'M-CS'!A1" display="M-CS" xr:uid="{00000000-0004-0000-0000-000059000000}"/>
    <hyperlink ref="B107" location="NIA!A1" display="NIA:" xr:uid="{00000000-0004-0000-0000-00005A000000}"/>
    <hyperlink ref="B108" location="RATIOS!A1" display="RA" xr:uid="{00000000-0004-0000-0000-00005B000000}"/>
    <hyperlink ref="B12:B14" location="C.I.!A1" display="C.I." xr:uid="{00000000-0004-0000-0000-00005C000000}"/>
    <hyperlink ref="B23" location="'P-101a'!A1" display="P-101a" xr:uid="{E2BBC5C4-BE7A-459C-AE9E-D72294463A48}"/>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AK322"/>
  <sheetViews>
    <sheetView zoomScaleNormal="100" zoomScaleSheetLayoutView="100" workbookViewId="0">
      <selection activeCell="A278" sqref="A278"/>
    </sheetView>
  </sheetViews>
  <sheetFormatPr baseColWidth="10" defaultColWidth="11.42578125" defaultRowHeight="15" x14ac:dyDescent="0.25"/>
  <cols>
    <col min="1" max="1" width="2.42578125" style="23" customWidth="1"/>
    <col min="2" max="2" width="15.28515625" style="2" customWidth="1"/>
    <col min="3" max="3" width="16.85546875" style="2" customWidth="1"/>
    <col min="4" max="4" width="32.42578125" style="2" customWidth="1"/>
    <col min="5" max="5" width="13.5703125" style="2" customWidth="1"/>
    <col min="6" max="6" width="12.7109375" style="2" customWidth="1"/>
    <col min="7" max="7" width="12.42578125" style="2" customWidth="1"/>
    <col min="8" max="8" width="13.42578125" style="2" customWidth="1"/>
    <col min="9" max="16384" width="11.42578125" style="2"/>
  </cols>
  <sheetData>
    <row r="1" spans="1:13" s="46" customFormat="1" ht="19.149999999999999" x14ac:dyDescent="0.35">
      <c r="A1" s="44">
        <v>1</v>
      </c>
      <c r="B1" s="1096" t="s">
        <v>0</v>
      </c>
      <c r="C1" s="1096"/>
      <c r="D1" s="1096"/>
      <c r="E1" s="1096"/>
      <c r="F1" s="1096"/>
      <c r="G1" s="900" t="s">
        <v>2386</v>
      </c>
      <c r="H1" s="45"/>
      <c r="I1" s="45"/>
      <c r="J1" s="45"/>
      <c r="K1" s="45"/>
      <c r="L1" s="45"/>
      <c r="M1" s="45"/>
    </row>
    <row r="2" spans="1:13" ht="15.75" x14ac:dyDescent="0.25">
      <c r="B2" s="25"/>
      <c r="C2" s="25"/>
      <c r="D2" s="25"/>
      <c r="E2" s="25"/>
      <c r="F2" s="25"/>
    </row>
    <row r="3" spans="1:13" s="3" customFormat="1" ht="15.75" x14ac:dyDescent="0.25">
      <c r="A3" s="23"/>
      <c r="B3" s="26" t="s">
        <v>1</v>
      </c>
      <c r="C3" s="27"/>
      <c r="D3" s="27"/>
      <c r="E3" s="27"/>
      <c r="F3" s="27"/>
    </row>
    <row r="4" spans="1:13" ht="64.5" x14ac:dyDescent="0.25">
      <c r="A4" s="23">
        <v>1111</v>
      </c>
      <c r="B4" s="1093" t="s">
        <v>2720</v>
      </c>
      <c r="C4" s="1093"/>
      <c r="D4" s="1093"/>
      <c r="E4" s="1093"/>
      <c r="F4" s="1093"/>
      <c r="G4" s="4"/>
      <c r="H4" s="4"/>
      <c r="I4" s="4"/>
      <c r="J4" s="4"/>
      <c r="K4" s="4"/>
      <c r="L4" s="4"/>
      <c r="M4" s="4"/>
    </row>
    <row r="5" spans="1:13" ht="15.75" x14ac:dyDescent="0.25">
      <c r="B5" s="29"/>
      <c r="C5" s="29"/>
      <c r="D5" s="29"/>
      <c r="E5" s="29"/>
      <c r="F5" s="29"/>
      <c r="G5" s="4"/>
      <c r="H5" s="4"/>
      <c r="I5" s="4"/>
      <c r="J5" s="4"/>
      <c r="K5" s="4"/>
      <c r="L5" s="4"/>
      <c r="M5" s="4"/>
    </row>
    <row r="6" spans="1:13" s="3" customFormat="1" ht="15.75" x14ac:dyDescent="0.25">
      <c r="A6" s="23"/>
      <c r="B6" s="26" t="s">
        <v>2</v>
      </c>
      <c r="C6" s="27"/>
      <c r="D6" s="27"/>
      <c r="E6" s="27"/>
      <c r="F6" s="27"/>
    </row>
    <row r="7" spans="1:13" ht="64.5" x14ac:dyDescent="0.25">
      <c r="A7" s="23">
        <v>1111</v>
      </c>
      <c r="B7" s="1093" t="s">
        <v>2721</v>
      </c>
      <c r="C7" s="1093"/>
      <c r="D7" s="1093"/>
      <c r="E7" s="1093"/>
      <c r="F7" s="1093"/>
      <c r="G7" s="4"/>
      <c r="H7" s="4"/>
      <c r="I7" s="4"/>
      <c r="J7" s="4"/>
      <c r="K7" s="4"/>
      <c r="L7" s="4"/>
      <c r="M7" s="4"/>
    </row>
    <row r="8" spans="1:13" ht="15.75" x14ac:dyDescent="0.25">
      <c r="B8" s="25"/>
      <c r="C8" s="25"/>
      <c r="D8" s="25"/>
      <c r="E8" s="25"/>
      <c r="F8" s="25"/>
    </row>
    <row r="9" spans="1:13" s="3" customFormat="1" ht="15.75" x14ac:dyDescent="0.25">
      <c r="A9" s="23"/>
      <c r="B9" s="26" t="s">
        <v>3</v>
      </c>
      <c r="C9" s="27"/>
      <c r="D9" s="27"/>
      <c r="E9" s="27" t="s">
        <v>4</v>
      </c>
      <c r="F9" s="27"/>
    </row>
    <row r="10" spans="1:13" ht="64.5" x14ac:dyDescent="0.2">
      <c r="A10" s="23">
        <v>1111</v>
      </c>
      <c r="B10" s="1088" t="s">
        <v>2722</v>
      </c>
      <c r="C10" s="1088"/>
      <c r="D10" s="1088"/>
      <c r="E10" s="1088"/>
      <c r="F10" s="1088"/>
      <c r="G10" s="4"/>
      <c r="H10" s="4"/>
      <c r="I10" s="4"/>
      <c r="J10" s="4"/>
      <c r="K10" s="4"/>
      <c r="L10" s="4"/>
      <c r="M10" s="4"/>
    </row>
    <row r="11" spans="1:13" ht="15.75" x14ac:dyDescent="0.25">
      <c r="B11" s="25"/>
      <c r="C11" s="25"/>
      <c r="D11" s="25"/>
      <c r="E11" s="25"/>
      <c r="F11" s="25"/>
    </row>
    <row r="12" spans="1:13" s="5" customFormat="1" ht="48.75" x14ac:dyDescent="0.2">
      <c r="A12" s="23">
        <v>111</v>
      </c>
      <c r="B12" s="48" t="s">
        <v>5</v>
      </c>
      <c r="C12" s="1090" t="s">
        <v>2723</v>
      </c>
      <c r="D12" s="1090"/>
      <c r="E12" s="1090"/>
      <c r="F12" s="1090"/>
    </row>
    <row r="13" spans="1:13" s="5" customFormat="1" ht="15.75" x14ac:dyDescent="0.25">
      <c r="A13" s="23"/>
      <c r="B13" s="48"/>
      <c r="C13" s="25"/>
      <c r="D13" s="25"/>
      <c r="E13" s="25"/>
      <c r="F13" s="25"/>
    </row>
    <row r="14" spans="1:13" s="5" customFormat="1" ht="64.5" x14ac:dyDescent="0.2">
      <c r="A14" s="23">
        <v>1111</v>
      </c>
      <c r="B14" s="48" t="s">
        <v>6</v>
      </c>
      <c r="C14" s="1090" t="s">
        <v>2724</v>
      </c>
      <c r="D14" s="1090"/>
      <c r="E14" s="1090"/>
      <c r="F14" s="1090"/>
    </row>
    <row r="15" spans="1:13" s="5" customFormat="1" ht="15.75" x14ac:dyDescent="0.2">
      <c r="A15" s="23"/>
      <c r="B15" s="48"/>
      <c r="C15" s="47"/>
      <c r="D15" s="47"/>
      <c r="E15" s="47"/>
      <c r="F15" s="47"/>
    </row>
    <row r="16" spans="1:13" s="5" customFormat="1" ht="64.5" x14ac:dyDescent="0.2">
      <c r="A16" s="23">
        <v>1111</v>
      </c>
      <c r="B16" s="48" t="s">
        <v>7</v>
      </c>
      <c r="C16" s="1090" t="s">
        <v>8</v>
      </c>
      <c r="D16" s="1090"/>
      <c r="E16" s="1090"/>
      <c r="F16" s="1090"/>
    </row>
    <row r="17" spans="1:13" s="5" customFormat="1" ht="15.75" x14ac:dyDescent="0.2">
      <c r="A17" s="23"/>
      <c r="B17" s="48"/>
      <c r="C17" s="47"/>
      <c r="D17" s="47"/>
      <c r="E17" s="47"/>
      <c r="F17" s="47"/>
    </row>
    <row r="18" spans="1:13" s="5" customFormat="1" ht="33" x14ac:dyDescent="0.2">
      <c r="A18" s="23">
        <v>11</v>
      </c>
      <c r="B18" s="48" t="s">
        <v>74</v>
      </c>
      <c r="C18" s="1090" t="s">
        <v>2725</v>
      </c>
      <c r="D18" s="1090"/>
      <c r="E18" s="1090"/>
      <c r="F18" s="1090"/>
    </row>
    <row r="19" spans="1:13" ht="15.75" x14ac:dyDescent="0.25">
      <c r="B19" s="25"/>
      <c r="C19" s="25"/>
      <c r="D19" s="25"/>
      <c r="E19" s="25"/>
      <c r="F19" s="25"/>
    </row>
    <row r="20" spans="1:13" ht="17.25" x14ac:dyDescent="0.2">
      <c r="A20" s="23">
        <v>1</v>
      </c>
      <c r="B20" s="1092" t="s">
        <v>9</v>
      </c>
      <c r="C20" s="1092"/>
      <c r="D20" s="1092"/>
      <c r="E20" s="1092"/>
      <c r="F20" s="1092"/>
      <c r="G20" s="1"/>
      <c r="H20" s="1"/>
      <c r="I20" s="1"/>
      <c r="J20" s="1"/>
      <c r="K20" s="1"/>
      <c r="L20" s="1"/>
      <c r="M20" s="1"/>
    </row>
    <row r="21" spans="1:13" ht="15.75" x14ac:dyDescent="0.25">
      <c r="B21" s="32"/>
      <c r="C21" s="25"/>
      <c r="D21" s="25"/>
      <c r="E21" s="25"/>
      <c r="F21" s="25"/>
    </row>
    <row r="22" spans="1:13" ht="64.5" x14ac:dyDescent="0.25">
      <c r="A22" s="23">
        <v>1111</v>
      </c>
      <c r="B22" s="1093" t="s">
        <v>10</v>
      </c>
      <c r="C22" s="1093"/>
      <c r="D22" s="1093"/>
      <c r="E22" s="1093"/>
      <c r="F22" s="1093"/>
      <c r="G22" s="4"/>
      <c r="H22" s="4"/>
      <c r="I22" s="4"/>
      <c r="J22" s="4"/>
      <c r="K22" s="4"/>
      <c r="L22" s="4"/>
      <c r="M22" s="4"/>
    </row>
    <row r="23" spans="1:13" ht="15.75" x14ac:dyDescent="0.25">
      <c r="B23" s="31"/>
      <c r="C23" s="31"/>
      <c r="D23" s="31"/>
      <c r="E23" s="31"/>
      <c r="F23" s="31"/>
    </row>
    <row r="24" spans="1:13" s="8" customFormat="1" ht="48.75" x14ac:dyDescent="0.25">
      <c r="A24" s="23">
        <v>111</v>
      </c>
      <c r="B24" s="1094" t="s">
        <v>11</v>
      </c>
      <c r="C24" s="1094"/>
      <c r="D24" s="1094"/>
      <c r="E24" s="1094"/>
      <c r="F24" s="1094"/>
      <c r="G24" s="7"/>
      <c r="H24" s="7"/>
      <c r="I24" s="7"/>
      <c r="J24" s="7"/>
      <c r="K24" s="7"/>
      <c r="L24" s="7"/>
      <c r="M24" s="7"/>
    </row>
    <row r="25" spans="1:13" ht="15.75" x14ac:dyDescent="0.25">
      <c r="B25" s="25"/>
      <c r="C25" s="25"/>
      <c r="D25" s="25"/>
      <c r="E25" s="25"/>
      <c r="F25" s="25"/>
    </row>
    <row r="26" spans="1:13" s="3" customFormat="1" ht="15.75" x14ac:dyDescent="0.25">
      <c r="A26" s="23"/>
      <c r="B26" s="26" t="s">
        <v>12</v>
      </c>
      <c r="C26" s="27"/>
      <c r="D26" s="27"/>
      <c r="E26" s="27"/>
      <c r="F26" s="27"/>
    </row>
    <row r="27" spans="1:13" ht="15.75" x14ac:dyDescent="0.25">
      <c r="B27" s="25"/>
      <c r="C27" s="25"/>
      <c r="D27" s="25"/>
      <c r="E27" s="25"/>
      <c r="F27" s="25"/>
    </row>
    <row r="28" spans="1:13" ht="33" x14ac:dyDescent="0.2">
      <c r="A28" s="23">
        <v>11</v>
      </c>
      <c r="B28" s="1095" t="s">
        <v>75</v>
      </c>
      <c r="C28" s="1095"/>
      <c r="D28" s="1095"/>
      <c r="E28" s="1095"/>
      <c r="F28" s="1095"/>
      <c r="G28" s="9"/>
      <c r="H28" s="9"/>
      <c r="I28" s="9"/>
      <c r="J28" s="9"/>
      <c r="K28" s="9"/>
      <c r="L28" s="9"/>
      <c r="M28" s="9"/>
    </row>
    <row r="29" spans="1:13" ht="15.75" x14ac:dyDescent="0.25">
      <c r="B29" s="25"/>
      <c r="C29" s="25"/>
      <c r="D29" s="25"/>
      <c r="E29" s="25"/>
      <c r="F29" s="25"/>
    </row>
    <row r="30" spans="1:13" s="10" customFormat="1" ht="33" x14ac:dyDescent="0.2">
      <c r="A30" s="23">
        <v>11</v>
      </c>
      <c r="B30" s="1089" t="s">
        <v>76</v>
      </c>
      <c r="C30" s="1089"/>
      <c r="D30" s="1089"/>
      <c r="E30" s="1089"/>
      <c r="F30" s="1089"/>
    </row>
    <row r="31" spans="1:13" ht="33" customHeight="1" x14ac:dyDescent="0.2">
      <c r="A31" s="23">
        <v>11</v>
      </c>
      <c r="B31" s="1089" t="s">
        <v>77</v>
      </c>
      <c r="C31" s="1089" t="s">
        <v>33</v>
      </c>
      <c r="D31" s="1089"/>
      <c r="E31" s="1089"/>
      <c r="F31" s="1089"/>
    </row>
    <row r="32" spans="1:13" s="10" customFormat="1" ht="33" x14ac:dyDescent="0.2">
      <c r="A32" s="23">
        <v>11</v>
      </c>
      <c r="B32" s="1089" t="s">
        <v>13</v>
      </c>
      <c r="C32" s="1089"/>
      <c r="D32" s="1089"/>
      <c r="E32" s="1089"/>
      <c r="F32" s="1089"/>
    </row>
    <row r="33" spans="1:13" s="10" customFormat="1" ht="15.75" x14ac:dyDescent="0.2">
      <c r="A33" s="23"/>
      <c r="B33" s="1089" t="s">
        <v>14</v>
      </c>
      <c r="C33" s="1089"/>
      <c r="D33" s="1089"/>
      <c r="E33" s="1089"/>
      <c r="F33" s="1089"/>
    </row>
    <row r="34" spans="1:13" s="10" customFormat="1" ht="15.75" x14ac:dyDescent="0.2">
      <c r="A34" s="23"/>
      <c r="B34" s="1089" t="s">
        <v>78</v>
      </c>
      <c r="C34" s="1089" t="s">
        <v>33</v>
      </c>
      <c r="D34" s="1089"/>
      <c r="E34" s="1089"/>
      <c r="F34" s="1089"/>
    </row>
    <row r="35" spans="1:13" ht="15.75" x14ac:dyDescent="0.25">
      <c r="B35" s="25"/>
      <c r="C35" s="25"/>
      <c r="D35" s="25"/>
      <c r="E35" s="25"/>
      <c r="F35" s="25"/>
    </row>
    <row r="36" spans="1:13" s="6" customFormat="1" ht="15.75" x14ac:dyDescent="0.25">
      <c r="A36" s="23"/>
      <c r="B36" s="33" t="s">
        <v>15</v>
      </c>
      <c r="C36" s="32"/>
      <c r="D36" s="32"/>
      <c r="E36" s="32"/>
      <c r="F36" s="32"/>
    </row>
    <row r="37" spans="1:13" s="10" customFormat="1" ht="15.75" x14ac:dyDescent="0.2">
      <c r="A37" s="23"/>
      <c r="B37" s="1088" t="s">
        <v>16</v>
      </c>
      <c r="C37" s="1088"/>
      <c r="D37" s="1088"/>
      <c r="E37" s="1088"/>
      <c r="F37" s="1088"/>
      <c r="G37" s="11"/>
      <c r="H37" s="11"/>
      <c r="I37" s="11"/>
      <c r="J37" s="11"/>
      <c r="K37" s="11"/>
      <c r="L37" s="11"/>
      <c r="M37" s="11"/>
    </row>
    <row r="38" spans="1:13" ht="15.75" x14ac:dyDescent="0.25">
      <c r="B38" s="25"/>
      <c r="C38" s="25"/>
      <c r="D38" s="25"/>
      <c r="E38" s="25"/>
      <c r="F38" s="25"/>
    </row>
    <row r="39" spans="1:13" ht="15.75" x14ac:dyDescent="0.25">
      <c r="B39" s="25"/>
      <c r="C39" s="34" t="s">
        <v>17</v>
      </c>
      <c r="D39" s="25"/>
      <c r="E39" s="25"/>
      <c r="F39" s="25"/>
    </row>
    <row r="40" spans="1:13" ht="15.75" x14ac:dyDescent="0.25">
      <c r="B40" s="25"/>
      <c r="C40" s="34" t="s">
        <v>18</v>
      </c>
      <c r="D40" s="25"/>
      <c r="E40" s="25"/>
      <c r="F40" s="25"/>
    </row>
    <row r="41" spans="1:13" ht="15.75" x14ac:dyDescent="0.25">
      <c r="B41" s="25"/>
      <c r="C41" s="34" t="s">
        <v>19</v>
      </c>
      <c r="D41" s="25"/>
      <c r="E41" s="25"/>
      <c r="F41" s="25"/>
    </row>
    <row r="42" spans="1:13" ht="15.75" x14ac:dyDescent="0.25">
      <c r="B42" s="25"/>
      <c r="C42" s="34" t="s">
        <v>20</v>
      </c>
      <c r="D42" s="25"/>
      <c r="E42" s="25"/>
      <c r="F42" s="25"/>
    </row>
    <row r="43" spans="1:13" ht="15.75" x14ac:dyDescent="0.25">
      <c r="B43" s="25"/>
      <c r="C43" s="25"/>
      <c r="D43" s="25"/>
      <c r="E43" s="25"/>
      <c r="F43" s="25"/>
    </row>
    <row r="44" spans="1:13" ht="64.5" x14ac:dyDescent="0.2">
      <c r="A44" s="23">
        <v>1111</v>
      </c>
      <c r="B44" s="1089" t="s">
        <v>79</v>
      </c>
      <c r="C44" s="1089"/>
      <c r="D44" s="1089"/>
      <c r="E44" s="1089"/>
      <c r="F44" s="1089"/>
      <c r="G44" s="11"/>
      <c r="H44" s="11"/>
      <c r="I44" s="11"/>
      <c r="J44" s="11"/>
      <c r="K44" s="11"/>
      <c r="L44" s="11"/>
      <c r="M44" s="11"/>
    </row>
    <row r="45" spans="1:13" ht="15.75" x14ac:dyDescent="0.25">
      <c r="B45" s="31"/>
      <c r="C45" s="31"/>
      <c r="D45" s="31"/>
      <c r="E45" s="31"/>
      <c r="F45" s="31"/>
    </row>
    <row r="46" spans="1:13" ht="48.75" x14ac:dyDescent="0.2">
      <c r="A46" s="23">
        <v>111</v>
      </c>
      <c r="B46" s="1088" t="s">
        <v>21</v>
      </c>
      <c r="C46" s="1088"/>
      <c r="D46" s="1088"/>
      <c r="E46" s="1088"/>
      <c r="F46" s="1088"/>
      <c r="G46" s="11"/>
      <c r="H46" s="11"/>
      <c r="I46" s="11"/>
      <c r="J46" s="11"/>
      <c r="K46" s="11"/>
      <c r="L46" s="11"/>
      <c r="M46" s="11"/>
    </row>
    <row r="47" spans="1:13" ht="15.75" x14ac:dyDescent="0.25">
      <c r="B47" s="25"/>
      <c r="C47" s="25"/>
      <c r="D47" s="25"/>
      <c r="E47" s="25"/>
      <c r="F47" s="25"/>
    </row>
    <row r="48" spans="1:13" s="6" customFormat="1" ht="15.75" x14ac:dyDescent="0.25">
      <c r="A48" s="23"/>
      <c r="B48" s="33" t="s">
        <v>22</v>
      </c>
      <c r="C48" s="32"/>
      <c r="D48" s="32"/>
      <c r="E48" s="32"/>
      <c r="F48" s="32"/>
    </row>
    <row r="49" spans="1:13" ht="64.5" x14ac:dyDescent="0.2">
      <c r="A49" s="23">
        <v>1111</v>
      </c>
      <c r="B49" s="1088" t="s">
        <v>2726</v>
      </c>
      <c r="C49" s="1088"/>
      <c r="D49" s="1088"/>
      <c r="E49" s="1088"/>
      <c r="F49" s="1088"/>
      <c r="G49" s="9"/>
      <c r="H49" s="9"/>
      <c r="I49" s="9"/>
      <c r="J49" s="9"/>
      <c r="K49" s="9"/>
      <c r="L49" s="9"/>
      <c r="M49" s="9"/>
    </row>
    <row r="50" spans="1:13" ht="15.75" x14ac:dyDescent="0.25">
      <c r="B50" s="31"/>
      <c r="C50" s="31"/>
      <c r="D50" s="31"/>
      <c r="E50" s="31"/>
      <c r="F50" s="31"/>
    </row>
    <row r="51" spans="1:13" ht="48.75" x14ac:dyDescent="0.2">
      <c r="A51" s="23">
        <v>111</v>
      </c>
      <c r="B51" s="1088" t="s">
        <v>23</v>
      </c>
      <c r="C51" s="1088"/>
      <c r="D51" s="1088"/>
      <c r="E51" s="1088"/>
      <c r="F51" s="1088"/>
      <c r="G51" s="9"/>
      <c r="H51" s="9"/>
      <c r="I51" s="9"/>
      <c r="J51" s="9"/>
      <c r="K51" s="9"/>
      <c r="L51" s="9"/>
      <c r="M51" s="9"/>
    </row>
    <row r="52" spans="1:13" ht="15.75" x14ac:dyDescent="0.25">
      <c r="B52" s="25"/>
      <c r="C52" s="25"/>
      <c r="D52" s="25"/>
      <c r="E52" s="25"/>
      <c r="F52" s="25"/>
    </row>
    <row r="53" spans="1:13" ht="15.75" x14ac:dyDescent="0.2">
      <c r="B53" s="35" t="s">
        <v>24</v>
      </c>
      <c r="C53" s="35"/>
      <c r="D53" s="35"/>
      <c r="E53" s="35"/>
      <c r="F53" s="35"/>
      <c r="G53" s="10"/>
      <c r="H53" s="10"/>
      <c r="I53" s="10"/>
      <c r="J53" s="10"/>
      <c r="K53" s="10"/>
      <c r="L53" s="10"/>
      <c r="M53" s="10"/>
    </row>
    <row r="54" spans="1:13" ht="15.75" x14ac:dyDescent="0.25">
      <c r="B54" s="25"/>
      <c r="C54" s="25"/>
      <c r="D54" s="25"/>
      <c r="E54" s="25"/>
      <c r="F54" s="25"/>
    </row>
    <row r="55" spans="1:13" ht="15.75" x14ac:dyDescent="0.25">
      <c r="B55" s="25" t="s">
        <v>25</v>
      </c>
      <c r="C55" s="25"/>
      <c r="D55" s="25"/>
      <c r="E55" s="25"/>
      <c r="F55" s="25"/>
    </row>
    <row r="56" spans="1:13" ht="15.75" x14ac:dyDescent="0.25">
      <c r="B56" s="25" t="s">
        <v>26</v>
      </c>
      <c r="C56" s="25"/>
      <c r="D56" s="25"/>
      <c r="E56" s="25"/>
      <c r="F56" s="25"/>
    </row>
    <row r="57" spans="1:13" s="13" customFormat="1" ht="15.75" x14ac:dyDescent="0.25">
      <c r="A57" s="23"/>
      <c r="B57" s="37" t="s">
        <v>27</v>
      </c>
      <c r="C57" s="37"/>
      <c r="D57" s="36"/>
      <c r="E57" s="36"/>
      <c r="F57" s="36"/>
    </row>
    <row r="58" spans="1:13" ht="15.75" x14ac:dyDescent="0.25">
      <c r="B58" s="33" t="s">
        <v>28</v>
      </c>
      <c r="C58" s="25"/>
      <c r="D58" s="25"/>
      <c r="E58" s="25"/>
      <c r="F58" s="25"/>
    </row>
    <row r="59" spans="1:13" ht="15.75" x14ac:dyDescent="0.25">
      <c r="B59" s="25"/>
      <c r="C59" s="25"/>
      <c r="D59" s="25"/>
      <c r="E59" s="25"/>
      <c r="F59" s="25"/>
    </row>
    <row r="60" spans="1:13" ht="143.25" x14ac:dyDescent="0.2">
      <c r="A60" s="23">
        <v>111111111</v>
      </c>
      <c r="B60" s="1088" t="s">
        <v>29</v>
      </c>
      <c r="C60" s="1088"/>
      <c r="D60" s="1088"/>
      <c r="E60" s="1088"/>
      <c r="F60" s="1088"/>
      <c r="G60" s="11"/>
      <c r="H60" s="11"/>
      <c r="I60" s="11"/>
      <c r="J60" s="11"/>
      <c r="K60" s="11"/>
      <c r="L60" s="11"/>
      <c r="M60" s="11"/>
    </row>
    <row r="61" spans="1:13" ht="15.75" x14ac:dyDescent="0.25">
      <c r="B61" s="25"/>
      <c r="C61" s="25"/>
      <c r="D61" s="25"/>
      <c r="E61" s="25"/>
      <c r="F61" s="25"/>
    </row>
    <row r="62" spans="1:13" s="6" customFormat="1" ht="15.75" x14ac:dyDescent="0.25">
      <c r="A62" s="23"/>
      <c r="B62" s="33" t="s">
        <v>30</v>
      </c>
      <c r="C62" s="32"/>
      <c r="D62" s="32"/>
      <c r="E62" s="32"/>
      <c r="F62" s="32"/>
    </row>
    <row r="63" spans="1:13" s="12" customFormat="1" ht="64.5" x14ac:dyDescent="0.2">
      <c r="A63" s="23">
        <v>1111</v>
      </c>
      <c r="B63" s="1088" t="s">
        <v>31</v>
      </c>
      <c r="C63" s="1088"/>
      <c r="D63" s="1088"/>
      <c r="E63" s="1088"/>
      <c r="F63" s="1088"/>
      <c r="G63" s="4"/>
      <c r="H63" s="4"/>
      <c r="I63" s="4"/>
      <c r="J63" s="4"/>
      <c r="K63" s="4"/>
      <c r="L63" s="4"/>
      <c r="M63" s="4"/>
    </row>
    <row r="64" spans="1:13" ht="15.75" x14ac:dyDescent="0.25">
      <c r="B64" s="31"/>
      <c r="C64" s="31"/>
      <c r="D64" s="31"/>
      <c r="E64" s="31"/>
      <c r="F64" s="31"/>
    </row>
    <row r="65" spans="1:13" ht="48.75" x14ac:dyDescent="0.2">
      <c r="A65" s="23">
        <v>111</v>
      </c>
      <c r="B65" s="1088" t="s">
        <v>32</v>
      </c>
      <c r="C65" s="1088"/>
      <c r="D65" s="1088"/>
      <c r="E65" s="1088"/>
      <c r="F65" s="1088"/>
      <c r="G65" s="11"/>
      <c r="H65" s="11"/>
      <c r="I65" s="11"/>
      <c r="J65" s="11"/>
      <c r="K65" s="11"/>
      <c r="L65" s="11"/>
      <c r="M65" s="11"/>
    </row>
    <row r="66" spans="1:13" ht="15" customHeight="1" x14ac:dyDescent="0.25">
      <c r="B66" s="28" t="s">
        <v>33</v>
      </c>
      <c r="C66" s="31"/>
      <c r="D66" s="31"/>
      <c r="E66" s="31"/>
      <c r="F66" s="31"/>
    </row>
    <row r="67" spans="1:13" ht="80.25" x14ac:dyDescent="0.2">
      <c r="A67" s="23">
        <v>11111</v>
      </c>
      <c r="B67" s="1088" t="s">
        <v>34</v>
      </c>
      <c r="C67" s="1088"/>
      <c r="D67" s="1088"/>
      <c r="E67" s="1088"/>
      <c r="F67" s="1088"/>
      <c r="G67" s="4"/>
      <c r="H67" s="4"/>
      <c r="I67" s="4"/>
      <c r="J67" s="4"/>
      <c r="K67" s="4"/>
      <c r="L67" s="4"/>
      <c r="M67" s="4"/>
    </row>
    <row r="68" spans="1:13" ht="15.75" x14ac:dyDescent="0.25">
      <c r="B68" s="31"/>
      <c r="C68" s="31"/>
      <c r="D68" s="31"/>
      <c r="E68" s="31"/>
      <c r="F68" s="31"/>
    </row>
    <row r="69" spans="1:13" ht="33" x14ac:dyDescent="0.2">
      <c r="A69" s="23">
        <v>11</v>
      </c>
      <c r="B69" s="1088" t="s">
        <v>35</v>
      </c>
      <c r="C69" s="1088"/>
      <c r="D69" s="1088"/>
      <c r="E69" s="1088"/>
      <c r="F69" s="1088"/>
      <c r="G69" s="11"/>
      <c r="H69" s="11"/>
      <c r="I69" s="11"/>
      <c r="J69" s="11"/>
      <c r="K69" s="11"/>
      <c r="L69" s="11"/>
      <c r="M69" s="11"/>
    </row>
    <row r="70" spans="1:13" ht="15.75" x14ac:dyDescent="0.25">
      <c r="B70" s="31"/>
      <c r="C70" s="31"/>
      <c r="D70" s="31"/>
      <c r="E70" s="31"/>
      <c r="F70" s="31"/>
    </row>
    <row r="71" spans="1:13" ht="48.75" x14ac:dyDescent="0.2">
      <c r="A71" s="23">
        <v>111</v>
      </c>
      <c r="B71" s="1088" t="s">
        <v>80</v>
      </c>
      <c r="C71" s="1088"/>
      <c r="D71" s="1088"/>
      <c r="E71" s="1088"/>
      <c r="F71" s="1088"/>
      <c r="G71" s="11"/>
      <c r="H71" s="11"/>
      <c r="I71" s="11"/>
      <c r="J71" s="11"/>
      <c r="K71" s="11"/>
      <c r="L71" s="11"/>
      <c r="M71" s="11"/>
    </row>
    <row r="72" spans="1:13" ht="15.75" x14ac:dyDescent="0.25">
      <c r="B72" s="31"/>
      <c r="C72" s="31"/>
      <c r="D72" s="31"/>
      <c r="E72" s="31"/>
      <c r="F72" s="31"/>
    </row>
    <row r="73" spans="1:13" s="10" customFormat="1" ht="48.75" x14ac:dyDescent="0.2">
      <c r="A73" s="23">
        <v>111</v>
      </c>
      <c r="B73" s="1088" t="s">
        <v>81</v>
      </c>
      <c r="C73" s="1088"/>
      <c r="D73" s="1088"/>
      <c r="E73" s="1088"/>
      <c r="F73" s="1088"/>
      <c r="G73" s="11"/>
      <c r="H73" s="11"/>
      <c r="I73" s="11"/>
      <c r="J73" s="11"/>
      <c r="K73" s="11"/>
      <c r="L73" s="11"/>
      <c r="M73" s="11"/>
    </row>
    <row r="74" spans="1:13" ht="15.75" x14ac:dyDescent="0.25">
      <c r="B74" s="31"/>
      <c r="C74" s="31"/>
      <c r="D74" s="31"/>
      <c r="E74" s="31"/>
      <c r="F74" s="31"/>
    </row>
    <row r="75" spans="1:13" s="14" customFormat="1" ht="48.75" x14ac:dyDescent="0.25">
      <c r="A75" s="23">
        <v>111</v>
      </c>
      <c r="B75" s="1088" t="s">
        <v>36</v>
      </c>
      <c r="C75" s="1088"/>
      <c r="D75" s="1088"/>
      <c r="E75" s="1088"/>
      <c r="F75" s="1088"/>
      <c r="G75" s="11"/>
      <c r="H75" s="11"/>
      <c r="I75" s="11"/>
      <c r="J75" s="11"/>
      <c r="K75" s="11"/>
      <c r="L75" s="11"/>
      <c r="M75" s="11"/>
    </row>
    <row r="76" spans="1:13" ht="15.75" x14ac:dyDescent="0.25">
      <c r="B76" s="31"/>
      <c r="C76" s="31"/>
      <c r="D76" s="31"/>
      <c r="E76" s="31"/>
      <c r="F76" s="31"/>
    </row>
    <row r="77" spans="1:13" ht="48.75" x14ac:dyDescent="0.2">
      <c r="A77" s="23">
        <v>111</v>
      </c>
      <c r="B77" s="1088" t="s">
        <v>37</v>
      </c>
      <c r="C77" s="1088"/>
      <c r="D77" s="1088"/>
      <c r="E77" s="1088"/>
      <c r="F77" s="1088"/>
      <c r="G77" s="11"/>
      <c r="H77" s="11"/>
      <c r="I77" s="11"/>
      <c r="J77" s="11"/>
      <c r="K77" s="11"/>
      <c r="L77" s="11"/>
      <c r="M77" s="11"/>
    </row>
    <row r="78" spans="1:13" ht="15.75" x14ac:dyDescent="0.25">
      <c r="B78" s="31"/>
      <c r="C78" s="31"/>
      <c r="D78" s="31"/>
      <c r="E78" s="31"/>
      <c r="F78" s="31"/>
    </row>
    <row r="79" spans="1:13" s="9" customFormat="1" ht="15.75" x14ac:dyDescent="0.25">
      <c r="A79" s="23"/>
      <c r="B79" s="1088" t="s">
        <v>38</v>
      </c>
      <c r="C79" s="1088"/>
      <c r="D79" s="1088"/>
      <c r="E79" s="1088"/>
      <c r="F79" s="1088"/>
      <c r="G79" s="11"/>
      <c r="H79" s="11"/>
      <c r="I79" s="11"/>
      <c r="J79" s="11"/>
      <c r="K79" s="11"/>
      <c r="L79" s="11"/>
      <c r="M79" s="11"/>
    </row>
    <row r="80" spans="1:13" ht="15.75" x14ac:dyDescent="0.25">
      <c r="B80" s="25"/>
      <c r="C80" s="25"/>
      <c r="D80" s="25"/>
      <c r="E80" s="25"/>
      <c r="F80" s="25"/>
    </row>
    <row r="81" spans="1:8" ht="15.75" x14ac:dyDescent="0.25">
      <c r="B81" s="25"/>
      <c r="C81" s="25" t="s">
        <v>39</v>
      </c>
      <c r="D81" s="25"/>
      <c r="E81" s="25"/>
      <c r="F81" s="25"/>
    </row>
    <row r="82" spans="1:8" ht="15.75" x14ac:dyDescent="0.25">
      <c r="B82" s="25"/>
      <c r="C82" s="25" t="s">
        <v>40</v>
      </c>
      <c r="D82" s="25"/>
      <c r="E82" s="25"/>
      <c r="F82" s="25"/>
    </row>
    <row r="83" spans="1:8" ht="15.75" x14ac:dyDescent="0.25">
      <c r="B83" s="25"/>
      <c r="C83" s="25" t="s">
        <v>41</v>
      </c>
      <c r="D83" s="25"/>
      <c r="E83" s="25"/>
      <c r="F83" s="25"/>
    </row>
    <row r="84" spans="1:8" ht="15.75" x14ac:dyDescent="0.25">
      <c r="B84" s="25"/>
      <c r="C84" s="25" t="s">
        <v>42</v>
      </c>
      <c r="D84" s="25"/>
      <c r="E84" s="25"/>
      <c r="F84" s="25"/>
    </row>
    <row r="85" spans="1:8" ht="15.75" x14ac:dyDescent="0.25">
      <c r="B85" s="25"/>
      <c r="C85" s="25" t="s">
        <v>43</v>
      </c>
      <c r="D85" s="25"/>
      <c r="E85" s="25"/>
      <c r="F85" s="25"/>
    </row>
    <row r="86" spans="1:8" ht="15.75" x14ac:dyDescent="0.25">
      <c r="B86" s="25"/>
      <c r="C86" s="25" t="s">
        <v>44</v>
      </c>
      <c r="D86" s="25"/>
      <c r="E86" s="25"/>
      <c r="F86" s="25"/>
    </row>
    <row r="87" spans="1:8" ht="15.75" x14ac:dyDescent="0.25">
      <c r="B87" s="25"/>
      <c r="C87" s="25" t="s">
        <v>45</v>
      </c>
      <c r="D87" s="25"/>
      <c r="E87" s="25"/>
      <c r="F87" s="25"/>
    </row>
    <row r="88" spans="1:8" ht="15.75" x14ac:dyDescent="0.25">
      <c r="B88" s="25"/>
      <c r="C88" s="25" t="s">
        <v>46</v>
      </c>
      <c r="D88" s="25"/>
      <c r="E88" s="25"/>
      <c r="F88" s="25"/>
    </row>
    <row r="89" spans="1:8" ht="15.75" x14ac:dyDescent="0.25">
      <c r="B89" s="25"/>
      <c r="C89" s="25" t="s">
        <v>47</v>
      </c>
      <c r="D89" s="25"/>
      <c r="E89" s="25"/>
      <c r="F89" s="25"/>
    </row>
    <row r="90" spans="1:8" ht="15.75" x14ac:dyDescent="0.25">
      <c r="B90" s="25"/>
      <c r="C90" s="25" t="s">
        <v>48</v>
      </c>
      <c r="D90" s="25"/>
      <c r="E90" s="25"/>
      <c r="F90" s="25"/>
    </row>
    <row r="91" spans="1:8" ht="15.75" x14ac:dyDescent="0.25">
      <c r="B91" s="25"/>
      <c r="C91" s="25"/>
      <c r="D91" s="25"/>
      <c r="E91" s="25"/>
      <c r="F91" s="25"/>
    </row>
    <row r="92" spans="1:8" ht="15.75" x14ac:dyDescent="0.25">
      <c r="B92" s="1091" t="s">
        <v>2727</v>
      </c>
      <c r="C92" s="1091"/>
      <c r="D92" s="1091"/>
      <c r="E92" s="1091"/>
      <c r="F92" s="1091"/>
    </row>
    <row r="93" spans="1:8" x14ac:dyDescent="0.25">
      <c r="B93" s="54"/>
      <c r="C93"/>
      <c r="D93"/>
      <c r="E93"/>
      <c r="F93"/>
      <c r="G93"/>
      <c r="H93"/>
    </row>
    <row r="94" spans="1:8" ht="48.75" x14ac:dyDescent="0.25">
      <c r="A94" s="23">
        <v>111</v>
      </c>
      <c r="B94" s="1088" t="s">
        <v>89</v>
      </c>
      <c r="C94" s="1088"/>
      <c r="D94" s="1088"/>
      <c r="E94" s="1088"/>
      <c r="F94" s="1088"/>
      <c r="G94"/>
      <c r="H94"/>
    </row>
    <row r="95" spans="1:8" ht="15.75" x14ac:dyDescent="0.25">
      <c r="B95" s="30"/>
      <c r="C95" s="30"/>
      <c r="D95" s="30"/>
      <c r="E95" s="30"/>
      <c r="F95" s="30"/>
      <c r="G95"/>
      <c r="H95"/>
    </row>
    <row r="96" spans="1:8" ht="33" x14ac:dyDescent="0.25">
      <c r="A96" s="23">
        <v>11</v>
      </c>
      <c r="B96" s="58" t="s">
        <v>91</v>
      </c>
      <c r="C96" s="1087" t="s">
        <v>95</v>
      </c>
      <c r="D96" s="1087"/>
      <c r="E96" s="1087"/>
      <c r="F96" s="1087"/>
      <c r="G96"/>
      <c r="H96"/>
    </row>
    <row r="97" spans="1:8" ht="15.75" x14ac:dyDescent="0.25">
      <c r="B97" s="58"/>
      <c r="C97" s="57"/>
      <c r="D97" s="57"/>
      <c r="E97" s="57"/>
      <c r="F97" s="57"/>
      <c r="G97"/>
      <c r="H97"/>
    </row>
    <row r="98" spans="1:8" ht="48.75" x14ac:dyDescent="0.25">
      <c r="A98" s="23">
        <v>111</v>
      </c>
      <c r="B98" s="58" t="s">
        <v>92</v>
      </c>
      <c r="C98" s="1087" t="s">
        <v>96</v>
      </c>
      <c r="D98" s="1087"/>
      <c r="E98" s="1087"/>
      <c r="F98" s="1087"/>
      <c r="G98"/>
      <c r="H98"/>
    </row>
    <row r="99" spans="1:8" ht="15.75" x14ac:dyDescent="0.25">
      <c r="B99" s="58"/>
      <c r="C99" s="57"/>
      <c r="D99" s="57"/>
      <c r="E99" s="57"/>
      <c r="F99" s="57"/>
      <c r="G99"/>
      <c r="H99"/>
    </row>
    <row r="100" spans="1:8" ht="48.75" x14ac:dyDescent="0.25">
      <c r="A100" s="23">
        <v>111</v>
      </c>
      <c r="B100" s="58" t="s">
        <v>93</v>
      </c>
      <c r="C100" s="1087" t="s">
        <v>101</v>
      </c>
      <c r="D100" s="1087"/>
      <c r="E100" s="1087"/>
      <c r="F100" s="1087"/>
      <c r="G100"/>
      <c r="H100"/>
    </row>
    <row r="101" spans="1:8" ht="15.75" x14ac:dyDescent="0.25">
      <c r="B101" s="58"/>
      <c r="C101" s="57"/>
      <c r="D101" s="57"/>
      <c r="E101" s="57"/>
      <c r="F101" s="57"/>
      <c r="G101"/>
      <c r="H101"/>
    </row>
    <row r="102" spans="1:8" ht="33" x14ac:dyDescent="0.25">
      <c r="A102" s="23">
        <v>11</v>
      </c>
      <c r="B102" s="58" t="s">
        <v>2375</v>
      </c>
      <c r="C102" s="1087" t="s">
        <v>97</v>
      </c>
      <c r="D102" s="1087"/>
      <c r="E102" s="1087"/>
      <c r="F102" s="1087"/>
      <c r="G102"/>
      <c r="H102"/>
    </row>
    <row r="103" spans="1:8" ht="15.75" x14ac:dyDescent="0.25">
      <c r="B103" s="58"/>
      <c r="C103" s="57"/>
      <c r="D103" s="57"/>
      <c r="E103" s="57"/>
      <c r="F103" s="57"/>
      <c r="G103"/>
      <c r="H103"/>
    </row>
    <row r="104" spans="1:8" ht="48.75" x14ac:dyDescent="0.25">
      <c r="A104" s="23">
        <v>111</v>
      </c>
      <c r="B104" s="58" t="s">
        <v>94</v>
      </c>
      <c r="C104" s="1087" t="s">
        <v>102</v>
      </c>
      <c r="D104" s="1087"/>
      <c r="E104" s="1087"/>
      <c r="F104" s="1087"/>
      <c r="G104" s="55"/>
      <c r="H104"/>
    </row>
    <row r="105" spans="1:8" ht="18" x14ac:dyDescent="0.25">
      <c r="B105" s="58"/>
      <c r="C105" s="57"/>
      <c r="D105" s="57"/>
      <c r="E105" s="57"/>
      <c r="F105" s="57"/>
      <c r="G105" s="55"/>
      <c r="H105"/>
    </row>
    <row r="106" spans="1:8" ht="33" x14ac:dyDescent="0.25">
      <c r="A106" s="23">
        <v>11</v>
      </c>
      <c r="B106" s="58" t="s">
        <v>99</v>
      </c>
      <c r="C106" s="1087" t="s">
        <v>98</v>
      </c>
      <c r="D106" s="1087"/>
      <c r="E106" s="1087"/>
      <c r="F106" s="1087"/>
      <c r="G106"/>
      <c r="H106"/>
    </row>
    <row r="107" spans="1:8" ht="15.75" x14ac:dyDescent="0.25">
      <c r="B107" s="58"/>
      <c r="C107" s="57"/>
      <c r="D107" s="57"/>
      <c r="E107" s="57"/>
      <c r="F107" s="57"/>
      <c r="G107"/>
      <c r="H107"/>
    </row>
    <row r="108" spans="1:8" ht="33" x14ac:dyDescent="0.25">
      <c r="A108" s="23">
        <v>11</v>
      </c>
      <c r="B108" s="58" t="s">
        <v>90</v>
      </c>
      <c r="C108" s="1087" t="s">
        <v>100</v>
      </c>
      <c r="D108" s="1087"/>
      <c r="E108" s="1087"/>
      <c r="F108" s="1087"/>
      <c r="G108"/>
      <c r="H108"/>
    </row>
    <row r="109" spans="1:8" ht="15.75" x14ac:dyDescent="0.25">
      <c r="B109" s="25"/>
      <c r="C109" s="25"/>
      <c r="D109" s="25"/>
      <c r="E109" s="25"/>
      <c r="F109" s="25"/>
    </row>
    <row r="110" spans="1:8" ht="15.75" x14ac:dyDescent="0.25">
      <c r="B110" s="25"/>
      <c r="C110" s="25"/>
      <c r="D110" s="25"/>
      <c r="E110" s="25"/>
      <c r="F110" s="25"/>
    </row>
    <row r="111" spans="1:8" ht="15.75" x14ac:dyDescent="0.25">
      <c r="B111" s="1091" t="s">
        <v>103</v>
      </c>
      <c r="C111" s="1091"/>
      <c r="D111" s="1091"/>
      <c r="E111" s="1091"/>
      <c r="F111" s="1091"/>
    </row>
    <row r="112" spans="1:8" ht="15.75" x14ac:dyDescent="0.25">
      <c r="B112" s="1091" t="s">
        <v>104</v>
      </c>
      <c r="C112" s="1091"/>
      <c r="D112" s="1091"/>
      <c r="E112" s="1091"/>
      <c r="F112" s="1091"/>
    </row>
    <row r="113" spans="1:9" ht="15.75" x14ac:dyDescent="0.25">
      <c r="B113" s="62"/>
      <c r="C113" s="62"/>
      <c r="D113" s="62"/>
      <c r="E113" s="62"/>
      <c r="F113" s="62"/>
    </row>
    <row r="114" spans="1:9" s="25" customFormat="1" ht="15.75" x14ac:dyDescent="0.25">
      <c r="A114" s="23"/>
      <c r="B114" s="1088" t="s">
        <v>105</v>
      </c>
      <c r="C114" s="1088"/>
      <c r="D114" s="1088"/>
      <c r="E114" s="1088"/>
      <c r="F114" s="1088"/>
    </row>
    <row r="115" spans="1:9" s="25" customFormat="1" ht="15.75" x14ac:dyDescent="0.25">
      <c r="A115" s="23"/>
      <c r="B115" s="70">
        <v>1</v>
      </c>
      <c r="C115" s="68" t="s">
        <v>2376</v>
      </c>
      <c r="D115" s="30"/>
      <c r="E115" s="30"/>
      <c r="F115" s="30"/>
    </row>
    <row r="116" spans="1:9" s="25" customFormat="1" ht="15.75" x14ac:dyDescent="0.25">
      <c r="A116" s="23"/>
      <c r="B116" s="70" t="s">
        <v>131</v>
      </c>
      <c r="C116" s="68" t="s">
        <v>132</v>
      </c>
      <c r="D116" s="30"/>
      <c r="E116" s="30"/>
      <c r="F116" s="30"/>
    </row>
    <row r="117" spans="1:9" s="25" customFormat="1" ht="15.75" x14ac:dyDescent="0.25">
      <c r="A117" s="23"/>
      <c r="B117" s="70" t="s">
        <v>133</v>
      </c>
      <c r="C117" s="68" t="s">
        <v>1437</v>
      </c>
      <c r="D117" s="30"/>
      <c r="E117" s="30"/>
      <c r="F117" s="30"/>
    </row>
    <row r="118" spans="1:9" s="25" customFormat="1" ht="15.75" x14ac:dyDescent="0.25">
      <c r="A118" s="23"/>
      <c r="B118" s="70">
        <v>2</v>
      </c>
      <c r="C118" s="68" t="s">
        <v>130</v>
      </c>
      <c r="D118" s="30"/>
      <c r="E118" s="30"/>
      <c r="F118" s="30"/>
      <c r="I118" s="69"/>
    </row>
    <row r="119" spans="1:9" s="25" customFormat="1" ht="15.75" x14ac:dyDescent="0.25">
      <c r="A119" s="23"/>
      <c r="B119" s="71" t="s">
        <v>106</v>
      </c>
      <c r="C119" s="30"/>
      <c r="D119" s="30"/>
      <c r="E119" s="30"/>
      <c r="F119" s="30"/>
    </row>
    <row r="120" spans="1:9" s="25" customFormat="1" ht="17.25" x14ac:dyDescent="0.25">
      <c r="A120" s="23">
        <v>1</v>
      </c>
      <c r="B120" s="1085" t="s">
        <v>107</v>
      </c>
      <c r="C120" s="1085"/>
      <c r="D120" s="1085"/>
      <c r="E120" s="1085"/>
      <c r="F120" s="1085"/>
    </row>
    <row r="121" spans="1:9" s="25" customFormat="1" ht="15.75" x14ac:dyDescent="0.25">
      <c r="A121" s="23"/>
      <c r="B121" s="59"/>
      <c r="C121" s="57"/>
      <c r="D121" s="57"/>
      <c r="E121" s="57"/>
      <c r="F121" s="57"/>
    </row>
    <row r="122" spans="1:9" s="25" customFormat="1" ht="48.75" x14ac:dyDescent="0.25">
      <c r="A122" s="23">
        <v>111</v>
      </c>
      <c r="B122" s="1088" t="s">
        <v>120</v>
      </c>
      <c r="C122" s="1088"/>
      <c r="D122" s="1088"/>
      <c r="E122" s="1088"/>
      <c r="F122" s="1088"/>
    </row>
    <row r="123" spans="1:9" s="25" customFormat="1" ht="15.75" x14ac:dyDescent="0.25">
      <c r="A123" s="23"/>
      <c r="B123" s="59"/>
      <c r="C123" s="57"/>
      <c r="D123" s="57"/>
      <c r="E123" s="57"/>
      <c r="F123" s="57"/>
    </row>
    <row r="124" spans="1:9" s="25" customFormat="1" ht="33" x14ac:dyDescent="0.25">
      <c r="A124" s="23">
        <v>11</v>
      </c>
      <c r="B124" s="1088" t="s">
        <v>121</v>
      </c>
      <c r="C124" s="1088"/>
      <c r="D124" s="1088"/>
      <c r="E124" s="1088"/>
      <c r="F124" s="1088"/>
    </row>
    <row r="125" spans="1:9" s="25" customFormat="1" ht="15.75" x14ac:dyDescent="0.25">
      <c r="A125" s="23"/>
      <c r="B125" s="30"/>
      <c r="C125" s="30"/>
      <c r="D125" s="30"/>
      <c r="E125" s="30"/>
      <c r="F125" s="30"/>
    </row>
    <row r="126" spans="1:9" s="25" customFormat="1" ht="15.75" x14ac:dyDescent="0.25">
      <c r="A126" s="23"/>
      <c r="B126" s="60" t="s">
        <v>122</v>
      </c>
      <c r="C126" s="30"/>
      <c r="D126" s="30"/>
      <c r="E126" s="30"/>
      <c r="F126" s="30"/>
    </row>
    <row r="127" spans="1:9" s="25" customFormat="1" ht="33" x14ac:dyDescent="0.25">
      <c r="A127" s="23">
        <v>11</v>
      </c>
      <c r="B127" s="1088" t="s">
        <v>123</v>
      </c>
      <c r="C127" s="1088"/>
      <c r="D127" s="1088"/>
      <c r="E127" s="1088"/>
      <c r="F127" s="1088"/>
    </row>
    <row r="128" spans="1:9" s="25" customFormat="1" ht="15.75" x14ac:dyDescent="0.25">
      <c r="A128" s="23"/>
      <c r="B128" s="30"/>
      <c r="C128" s="30"/>
      <c r="D128" s="30"/>
      <c r="E128" s="30"/>
      <c r="F128" s="30"/>
    </row>
    <row r="129" spans="1:6" s="25" customFormat="1" ht="33" x14ac:dyDescent="0.25">
      <c r="A129" s="23">
        <v>11</v>
      </c>
      <c r="B129" s="66" t="s">
        <v>115</v>
      </c>
      <c r="C129" s="1086" t="s">
        <v>124</v>
      </c>
      <c r="D129" s="1087"/>
      <c r="E129" s="1087"/>
      <c r="F129" s="1087"/>
    </row>
    <row r="130" spans="1:6" s="25" customFormat="1" ht="48.75" x14ac:dyDescent="0.25">
      <c r="A130" s="23">
        <v>111</v>
      </c>
      <c r="B130" s="66" t="s">
        <v>117</v>
      </c>
      <c r="C130" s="1086" t="s">
        <v>125</v>
      </c>
      <c r="D130" s="1087"/>
      <c r="E130" s="1087"/>
      <c r="F130" s="1087"/>
    </row>
    <row r="131" spans="1:6" s="25" customFormat="1" ht="48.75" x14ac:dyDescent="0.25">
      <c r="A131" s="23">
        <v>111</v>
      </c>
      <c r="B131" s="1088" t="s">
        <v>126</v>
      </c>
      <c r="C131" s="1088"/>
      <c r="D131" s="1088"/>
      <c r="E131" s="1088"/>
      <c r="F131" s="1088"/>
    </row>
    <row r="132" spans="1:6" s="25" customFormat="1" ht="15.75" x14ac:dyDescent="0.25">
      <c r="A132" s="23"/>
      <c r="B132" s="59"/>
      <c r="C132" s="57"/>
      <c r="D132" s="57"/>
      <c r="E132" s="57"/>
      <c r="F132" s="57"/>
    </row>
    <row r="133" spans="1:6" ht="15.75" x14ac:dyDescent="0.25">
      <c r="B133" s="56" t="s">
        <v>108</v>
      </c>
      <c r="C133" s="25"/>
      <c r="D133" s="25"/>
      <c r="E133" s="25"/>
      <c r="F133" s="25"/>
    </row>
    <row r="134" spans="1:6" ht="15.75" x14ac:dyDescent="0.25">
      <c r="B134" s="56"/>
      <c r="C134" s="25"/>
      <c r="D134" s="25"/>
      <c r="E134" s="25"/>
      <c r="F134" s="25"/>
    </row>
    <row r="135" spans="1:6" ht="33" x14ac:dyDescent="0.25">
      <c r="A135" s="23">
        <v>11</v>
      </c>
      <c r="B135"/>
      <c r="C135" s="61" t="s">
        <v>110</v>
      </c>
      <c r="D135" s="1089" t="s">
        <v>109</v>
      </c>
      <c r="E135" s="1089"/>
      <c r="F135" s="1089"/>
    </row>
    <row r="136" spans="1:6" ht="15.75" x14ac:dyDescent="0.25">
      <c r="B136" s="25"/>
      <c r="C136" s="63" t="s">
        <v>111</v>
      </c>
      <c r="D136" s="25"/>
      <c r="E136" s="25"/>
      <c r="F136" s="25"/>
    </row>
    <row r="137" spans="1:6" ht="15.75" x14ac:dyDescent="0.25">
      <c r="B137" s="25"/>
      <c r="C137" s="63"/>
      <c r="D137" s="25"/>
      <c r="E137" s="25"/>
      <c r="F137" s="25"/>
    </row>
    <row r="138" spans="1:6" ht="64.5" x14ac:dyDescent="0.2">
      <c r="A138" s="23">
        <v>1111</v>
      </c>
      <c r="B138" s="67" t="s">
        <v>1437</v>
      </c>
      <c r="C138" s="1086" t="s">
        <v>127</v>
      </c>
      <c r="D138" s="1087"/>
      <c r="E138" s="1087"/>
      <c r="F138" s="1087"/>
    </row>
    <row r="139" spans="1:6" ht="15.75" x14ac:dyDescent="0.25">
      <c r="B139" s="67"/>
      <c r="C139" s="63"/>
      <c r="D139" s="25"/>
      <c r="E139" s="25"/>
      <c r="F139" s="25"/>
    </row>
    <row r="140" spans="1:6" ht="143.25" x14ac:dyDescent="0.2">
      <c r="A140" s="23">
        <v>111111111</v>
      </c>
      <c r="B140" s="67" t="s">
        <v>128</v>
      </c>
      <c r="C140" s="1086" t="s">
        <v>129</v>
      </c>
      <c r="D140" s="1087"/>
      <c r="E140" s="1087"/>
      <c r="F140" s="1087"/>
    </row>
    <row r="141" spans="1:6" ht="15.75" x14ac:dyDescent="0.25">
      <c r="B141" s="25"/>
      <c r="C141" s="63"/>
      <c r="D141" s="25"/>
      <c r="E141" s="25"/>
      <c r="F141" s="25"/>
    </row>
    <row r="142" spans="1:6" ht="15.75" x14ac:dyDescent="0.25">
      <c r="B142" s="71" t="s">
        <v>112</v>
      </c>
      <c r="C142" s="25"/>
      <c r="D142" s="25"/>
      <c r="E142" s="25"/>
      <c r="F142" s="25"/>
    </row>
    <row r="143" spans="1:6" s="25" customFormat="1" ht="33" x14ac:dyDescent="0.25">
      <c r="A143" s="23">
        <v>11</v>
      </c>
      <c r="B143" s="1086" t="s">
        <v>113</v>
      </c>
      <c r="C143" s="1086"/>
      <c r="D143" s="1086"/>
      <c r="E143" s="1086"/>
      <c r="F143" s="1086"/>
    </row>
    <row r="144" spans="1:6" s="25" customFormat="1" ht="15.75" x14ac:dyDescent="0.25">
      <c r="A144" s="23"/>
      <c r="B144" s="64"/>
      <c r="C144" s="64"/>
      <c r="D144" s="64"/>
      <c r="E144" s="64"/>
      <c r="F144" s="64"/>
    </row>
    <row r="145" spans="1:37" ht="33" x14ac:dyDescent="0.2">
      <c r="A145" s="23">
        <v>11</v>
      </c>
      <c r="B145" s="1086" t="s">
        <v>114</v>
      </c>
      <c r="C145" s="1086"/>
      <c r="D145" s="1086"/>
      <c r="E145" s="1086"/>
      <c r="F145" s="1086"/>
    </row>
    <row r="146" spans="1:37" ht="15.75" x14ac:dyDescent="0.2">
      <c r="B146" s="64"/>
      <c r="C146" s="64"/>
      <c r="D146" s="64"/>
      <c r="E146" s="64"/>
      <c r="F146" s="64"/>
    </row>
    <row r="147" spans="1:37" ht="80.25" x14ac:dyDescent="0.2">
      <c r="A147" s="23">
        <v>11111</v>
      </c>
      <c r="B147" s="65" t="s">
        <v>115</v>
      </c>
      <c r="C147" s="1086" t="s">
        <v>116</v>
      </c>
      <c r="D147" s="1087"/>
      <c r="E147" s="1087"/>
      <c r="F147" s="1087"/>
    </row>
    <row r="148" spans="1:37" ht="15.75" x14ac:dyDescent="0.2">
      <c r="B148" s="65"/>
      <c r="C148" s="64"/>
      <c r="D148" s="57"/>
      <c r="E148" s="57"/>
      <c r="F148" s="57"/>
    </row>
    <row r="149" spans="1:37" ht="48.75" x14ac:dyDescent="0.2">
      <c r="A149" s="23">
        <v>111</v>
      </c>
      <c r="B149" s="65" t="s">
        <v>117</v>
      </c>
      <c r="C149" s="1086" t="s">
        <v>118</v>
      </c>
      <c r="D149" s="1087"/>
      <c r="E149" s="1087"/>
      <c r="F149" s="1087"/>
    </row>
    <row r="150" spans="1:37" ht="15.75" x14ac:dyDescent="0.2">
      <c r="B150" s="65"/>
      <c r="C150" s="64"/>
      <c r="D150" s="57"/>
      <c r="E150" s="57"/>
      <c r="F150" s="57"/>
    </row>
    <row r="151" spans="1:37" ht="33" x14ac:dyDescent="0.2">
      <c r="A151" s="23">
        <v>11</v>
      </c>
      <c r="B151" s="1086" t="s">
        <v>119</v>
      </c>
      <c r="C151" s="1086"/>
      <c r="D151" s="1086"/>
      <c r="E151" s="1086"/>
      <c r="F151" s="1086"/>
    </row>
    <row r="152" spans="1:37" ht="15.75" x14ac:dyDescent="0.2">
      <c r="B152" s="64"/>
      <c r="C152" s="64"/>
      <c r="D152" s="64"/>
      <c r="E152" s="64"/>
      <c r="F152" s="64"/>
    </row>
    <row r="153" spans="1:37" ht="15.75" x14ac:dyDescent="0.2">
      <c r="B153" s="64"/>
      <c r="C153" s="64"/>
      <c r="D153" s="64"/>
      <c r="E153" s="64"/>
      <c r="F153" s="64"/>
    </row>
    <row r="154" spans="1:37" ht="15.75" x14ac:dyDescent="0.2">
      <c r="B154" s="64"/>
      <c r="C154" s="64"/>
      <c r="D154" s="64"/>
      <c r="E154" s="64"/>
      <c r="F154" s="64"/>
    </row>
    <row r="155" spans="1:37" ht="15.75" x14ac:dyDescent="0.25">
      <c r="B155" s="25"/>
      <c r="C155" s="25"/>
      <c r="D155" s="25"/>
      <c r="E155" s="25"/>
      <c r="F155" s="25"/>
    </row>
    <row r="156" spans="1:37" s="50" customFormat="1" ht="18.75" x14ac:dyDescent="0.3">
      <c r="A156" s="49"/>
      <c r="B156" s="1097" t="s">
        <v>2728</v>
      </c>
      <c r="C156" s="1097"/>
      <c r="D156" s="1097"/>
      <c r="E156" s="1097"/>
      <c r="F156" s="1097"/>
      <c r="L156" s="51"/>
      <c r="M156" s="51"/>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row>
    <row r="157" spans="1:37" s="15" customFormat="1" ht="12.75" customHeight="1" x14ac:dyDescent="0.25">
      <c r="A157" s="24"/>
      <c r="B157" s="40"/>
      <c r="C157" s="40"/>
      <c r="D157" s="40"/>
      <c r="E157" s="40"/>
      <c r="F157" s="40"/>
      <c r="L157" s="17"/>
      <c r="M157" s="17"/>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row>
    <row r="158" spans="1:37" s="15" customFormat="1" ht="15.75" customHeight="1" x14ac:dyDescent="0.25">
      <c r="A158" s="23"/>
      <c r="B158" s="20" t="s">
        <v>55</v>
      </c>
      <c r="C158" s="38"/>
      <c r="D158" s="39"/>
      <c r="E158" s="38"/>
      <c r="F158" s="38"/>
      <c r="L158" s="17"/>
      <c r="M158" s="17"/>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row>
    <row r="159" spans="1:37" s="15" customFormat="1" ht="15.75" customHeight="1" x14ac:dyDescent="0.25">
      <c r="A159" s="23"/>
      <c r="B159" s="19"/>
      <c r="C159" s="38"/>
      <c r="D159" s="39"/>
      <c r="E159" s="38"/>
      <c r="F159" s="38"/>
      <c r="L159" s="17"/>
      <c r="M159" s="17"/>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row>
    <row r="160" spans="1:37" s="15" customFormat="1" ht="15.75" customHeight="1" x14ac:dyDescent="0.25">
      <c r="A160" s="23"/>
      <c r="B160" s="19" t="s">
        <v>56</v>
      </c>
      <c r="C160" s="38"/>
      <c r="D160" s="39"/>
      <c r="E160" s="38"/>
      <c r="F160" s="38"/>
      <c r="L160" s="17"/>
      <c r="M160" s="17"/>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row>
    <row r="161" spans="1:37" s="15" customFormat="1" ht="15.75" customHeight="1" x14ac:dyDescent="0.25">
      <c r="A161" s="23"/>
      <c r="B161" s="19"/>
      <c r="C161" s="38"/>
      <c r="D161" s="39"/>
      <c r="E161" s="38"/>
      <c r="F161" s="38"/>
      <c r="L161" s="17"/>
      <c r="M161" s="17"/>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row>
    <row r="162" spans="1:37" s="15" customFormat="1" ht="15.75" customHeight="1" x14ac:dyDescent="0.25">
      <c r="A162" s="23"/>
      <c r="B162" s="20" t="s">
        <v>57</v>
      </c>
      <c r="C162" s="38"/>
      <c r="D162" s="39"/>
      <c r="E162" s="38"/>
      <c r="F162" s="38"/>
      <c r="L162" s="17"/>
      <c r="M162" s="17"/>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row>
    <row r="163" spans="1:37" s="15" customFormat="1" ht="15.75" customHeight="1" x14ac:dyDescent="0.25">
      <c r="A163" s="23"/>
      <c r="B163" s="19"/>
      <c r="C163" s="38"/>
      <c r="D163" s="39"/>
      <c r="E163" s="38"/>
      <c r="F163" s="38"/>
      <c r="L163" s="17"/>
      <c r="M163" s="17"/>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row>
    <row r="164" spans="1:37" s="15" customFormat="1" ht="15.75" customHeight="1" x14ac:dyDescent="0.25">
      <c r="A164" s="23"/>
      <c r="B164" s="20" t="s">
        <v>58</v>
      </c>
      <c r="C164" s="38"/>
      <c r="D164" s="39"/>
      <c r="E164" s="38"/>
      <c r="F164" s="38"/>
      <c r="L164" s="17"/>
      <c r="M164" s="17"/>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row>
    <row r="165" spans="1:37" s="15" customFormat="1" ht="15.75" customHeight="1" x14ac:dyDescent="0.25">
      <c r="A165" s="23"/>
      <c r="B165" s="19"/>
      <c r="C165" s="38"/>
      <c r="D165" s="39"/>
      <c r="E165" s="38"/>
      <c r="F165" s="38"/>
      <c r="L165" s="17"/>
      <c r="M165" s="17"/>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row>
    <row r="166" spans="1:37" s="15" customFormat="1" ht="15.75" customHeight="1" x14ac:dyDescent="0.25">
      <c r="A166" s="23"/>
      <c r="B166" s="20" t="s">
        <v>49</v>
      </c>
      <c r="C166" s="38"/>
      <c r="D166" s="39"/>
      <c r="E166" s="38"/>
      <c r="F166" s="38"/>
      <c r="L166" s="17"/>
      <c r="M166" s="17"/>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row>
    <row r="167" spans="1:37" s="15" customFormat="1" ht="15.75" customHeight="1" x14ac:dyDescent="0.25">
      <c r="A167" s="23"/>
      <c r="B167" s="19"/>
      <c r="C167" s="38"/>
      <c r="D167" s="39"/>
      <c r="E167" s="38"/>
      <c r="F167" s="38"/>
      <c r="L167" s="17"/>
      <c r="M167" s="17"/>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row>
    <row r="168" spans="1:37" s="15" customFormat="1" ht="15.75" customHeight="1" x14ac:dyDescent="0.25">
      <c r="A168" s="23"/>
      <c r="B168" s="20" t="s">
        <v>59</v>
      </c>
      <c r="C168" s="38"/>
      <c r="D168" s="39"/>
      <c r="E168" s="38"/>
      <c r="F168" s="38"/>
      <c r="L168" s="17"/>
      <c r="M168" s="17"/>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row>
    <row r="169" spans="1:37" s="15" customFormat="1" ht="15.75" customHeight="1" x14ac:dyDescent="0.25">
      <c r="A169" s="23"/>
      <c r="B169" s="19"/>
      <c r="C169" s="38"/>
      <c r="D169" s="39"/>
      <c r="E169" s="38"/>
      <c r="F169" s="38"/>
      <c r="L169" s="17"/>
      <c r="M169" s="17"/>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row>
    <row r="170" spans="1:37" s="15" customFormat="1" ht="15.75" customHeight="1" x14ac:dyDescent="0.25">
      <c r="A170" s="23"/>
      <c r="B170" s="20" t="s">
        <v>60</v>
      </c>
      <c r="C170" s="38"/>
      <c r="D170" s="39"/>
      <c r="E170" s="38"/>
      <c r="F170" s="38"/>
      <c r="L170" s="17"/>
      <c r="M170" s="17"/>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row>
    <row r="171" spans="1:37" s="15" customFormat="1" ht="15.75" customHeight="1" x14ac:dyDescent="0.25">
      <c r="A171" s="23"/>
      <c r="B171" s="19"/>
      <c r="C171" s="38"/>
      <c r="D171" s="39"/>
      <c r="E171" s="38"/>
      <c r="F171" s="38"/>
      <c r="L171" s="17"/>
      <c r="M171" s="17"/>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row>
    <row r="172" spans="1:37" s="15" customFormat="1" ht="15.75" customHeight="1" x14ac:dyDescent="0.25">
      <c r="A172" s="23"/>
      <c r="B172" s="20" t="s">
        <v>61</v>
      </c>
      <c r="C172" s="38"/>
      <c r="D172" s="39"/>
      <c r="E172" s="38"/>
      <c r="F172" s="38"/>
      <c r="L172" s="17"/>
      <c r="M172" s="17"/>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row>
    <row r="173" spans="1:37" s="15" customFormat="1" ht="15.75" customHeight="1" x14ac:dyDescent="0.25">
      <c r="A173" s="23"/>
      <c r="B173" s="19"/>
      <c r="C173" s="38"/>
      <c r="D173" s="39"/>
      <c r="E173" s="38"/>
      <c r="F173" s="38"/>
      <c r="L173" s="17"/>
      <c r="M173" s="17"/>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row>
    <row r="174" spans="1:37" s="15" customFormat="1" ht="15.75" customHeight="1" x14ac:dyDescent="0.25">
      <c r="A174" s="23"/>
      <c r="B174" s="20" t="s">
        <v>62</v>
      </c>
      <c r="C174" s="38"/>
      <c r="D174" s="39"/>
      <c r="E174" s="38"/>
      <c r="F174" s="38"/>
      <c r="L174" s="17"/>
      <c r="M174" s="17"/>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row>
    <row r="175" spans="1:37" s="15" customFormat="1" ht="15.75" customHeight="1" x14ac:dyDescent="0.25">
      <c r="A175" s="23"/>
      <c r="B175" s="19"/>
      <c r="C175" s="38"/>
      <c r="D175" s="39"/>
      <c r="E175" s="38"/>
      <c r="F175" s="38"/>
      <c r="L175" s="17"/>
      <c r="M175" s="17"/>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row>
    <row r="176" spans="1:37" s="15" customFormat="1" ht="15.75" customHeight="1" x14ac:dyDescent="0.25">
      <c r="A176" s="23"/>
      <c r="B176" s="20" t="s">
        <v>63</v>
      </c>
      <c r="C176" s="38"/>
      <c r="D176" s="39"/>
      <c r="E176" s="38"/>
      <c r="F176" s="38"/>
      <c r="L176" s="17"/>
      <c r="M176" s="17"/>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row>
    <row r="177" spans="1:37" s="15" customFormat="1" ht="15.75" customHeight="1" x14ac:dyDescent="0.25">
      <c r="A177" s="23"/>
      <c r="B177" s="19"/>
      <c r="C177" s="38"/>
      <c r="D177" s="39"/>
      <c r="E177" s="38"/>
      <c r="F177" s="38"/>
      <c r="L177" s="17"/>
      <c r="M177" s="17"/>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row>
    <row r="178" spans="1:37" s="15" customFormat="1" ht="15.75" customHeight="1" x14ac:dyDescent="0.25">
      <c r="A178" s="23"/>
      <c r="B178" s="20" t="s">
        <v>64</v>
      </c>
      <c r="C178" s="38"/>
      <c r="D178" s="39"/>
      <c r="E178" s="38"/>
      <c r="F178" s="38"/>
      <c r="L178" s="17"/>
      <c r="M178" s="17"/>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row>
    <row r="179" spans="1:37" s="15" customFormat="1" ht="15.75" customHeight="1" x14ac:dyDescent="0.25">
      <c r="A179" s="23"/>
      <c r="B179" s="19"/>
      <c r="C179" s="38"/>
      <c r="D179" s="39"/>
      <c r="E179" s="38"/>
      <c r="F179" s="38"/>
      <c r="L179" s="17"/>
      <c r="M179" s="17"/>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row>
    <row r="180" spans="1:37" s="15" customFormat="1" ht="15.75" customHeight="1" x14ac:dyDescent="0.25">
      <c r="A180" s="23"/>
      <c r="B180" s="20" t="s">
        <v>65</v>
      </c>
      <c r="C180" s="38"/>
      <c r="D180" s="39"/>
      <c r="E180" s="38"/>
      <c r="F180" s="38"/>
      <c r="L180" s="17"/>
      <c r="M180" s="17"/>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row>
    <row r="181" spans="1:37" s="15" customFormat="1" ht="15.75" customHeight="1" x14ac:dyDescent="0.25">
      <c r="A181" s="23"/>
      <c r="B181" s="19"/>
      <c r="C181" s="38"/>
      <c r="D181" s="39"/>
      <c r="E181" s="38"/>
      <c r="F181" s="38"/>
      <c r="L181" s="17"/>
      <c r="M181" s="17"/>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row>
    <row r="182" spans="1:37" s="15" customFormat="1" ht="15.75" customHeight="1" x14ac:dyDescent="0.25">
      <c r="A182" s="23"/>
      <c r="B182" s="20" t="s">
        <v>66</v>
      </c>
      <c r="C182" s="38"/>
      <c r="D182" s="39"/>
      <c r="E182" s="38"/>
      <c r="F182" s="38"/>
      <c r="L182" s="17"/>
      <c r="M182" s="17"/>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row>
    <row r="183" spans="1:37" s="15" customFormat="1" ht="15.75" customHeight="1" x14ac:dyDescent="0.25">
      <c r="A183" s="23"/>
      <c r="B183" s="19"/>
      <c r="C183" s="38"/>
      <c r="D183" s="39"/>
      <c r="E183" s="38"/>
      <c r="F183" s="38"/>
      <c r="L183" s="17"/>
      <c r="M183" s="17"/>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row>
    <row r="184" spans="1:37" s="15" customFormat="1" ht="15.75" customHeight="1" x14ac:dyDescent="0.25">
      <c r="A184" s="23"/>
      <c r="B184" s="20" t="s">
        <v>67</v>
      </c>
      <c r="C184" s="38"/>
      <c r="D184" s="39"/>
      <c r="E184" s="38"/>
      <c r="F184" s="38"/>
      <c r="L184" s="17"/>
      <c r="M184" s="17"/>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row>
    <row r="185" spans="1:37" s="15" customFormat="1" ht="15.75" customHeight="1" x14ac:dyDescent="0.25">
      <c r="A185" s="23"/>
      <c r="B185" s="19"/>
      <c r="C185" s="38"/>
      <c r="D185" s="39"/>
      <c r="E185" s="38"/>
      <c r="F185" s="38"/>
      <c r="L185" s="17"/>
      <c r="M185" s="17"/>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row>
    <row r="186" spans="1:37" s="15" customFormat="1" ht="15.75" customHeight="1" x14ac:dyDescent="0.25">
      <c r="A186" s="23"/>
      <c r="B186" s="20" t="s">
        <v>68</v>
      </c>
      <c r="C186" s="38"/>
      <c r="D186" s="39"/>
      <c r="E186" s="38"/>
      <c r="F186" s="38"/>
      <c r="L186" s="17"/>
      <c r="M186" s="17"/>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row>
    <row r="187" spans="1:37" s="15" customFormat="1" ht="15.75" customHeight="1" x14ac:dyDescent="0.25">
      <c r="A187" s="23"/>
      <c r="B187" s="19"/>
      <c r="C187" s="38"/>
      <c r="D187" s="39"/>
      <c r="E187" s="38"/>
      <c r="F187" s="38"/>
      <c r="L187" s="17"/>
      <c r="M187" s="17"/>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row>
    <row r="188" spans="1:37" s="15" customFormat="1" ht="15.75" customHeight="1" x14ac:dyDescent="0.25">
      <c r="A188" s="23"/>
      <c r="B188" s="20" t="s">
        <v>69</v>
      </c>
      <c r="C188" s="38"/>
      <c r="D188" s="39"/>
      <c r="E188" s="38"/>
      <c r="F188" s="38"/>
      <c r="L188" s="17"/>
      <c r="M188" s="17"/>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row>
    <row r="189" spans="1:37" s="15" customFormat="1" ht="15.75" customHeight="1" x14ac:dyDescent="0.25">
      <c r="A189" s="23"/>
      <c r="B189" s="19"/>
      <c r="C189" s="38"/>
      <c r="D189" s="39"/>
      <c r="E189" s="38"/>
      <c r="F189" s="38"/>
      <c r="L189" s="17"/>
      <c r="M189" s="17"/>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row>
    <row r="190" spans="1:37" s="15" customFormat="1" ht="15.75" customHeight="1" x14ac:dyDescent="0.25">
      <c r="A190" s="23"/>
      <c r="B190" s="20" t="s">
        <v>70</v>
      </c>
      <c r="C190" s="38"/>
      <c r="D190" s="39"/>
      <c r="E190" s="38"/>
      <c r="F190" s="38"/>
      <c r="L190" s="17"/>
      <c r="M190" s="17"/>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row>
    <row r="191" spans="1:37" s="15" customFormat="1" ht="15.75" customHeight="1" x14ac:dyDescent="0.25">
      <c r="A191" s="23"/>
      <c r="B191" s="19"/>
      <c r="C191" s="38"/>
      <c r="D191" s="39"/>
      <c r="E191" s="38"/>
      <c r="F191" s="38"/>
      <c r="L191" s="17"/>
      <c r="M191" s="17"/>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row>
    <row r="192" spans="1:37" s="15" customFormat="1" ht="15.75" customHeight="1" x14ac:dyDescent="0.25">
      <c r="A192" s="23"/>
      <c r="B192" s="20" t="s">
        <v>71</v>
      </c>
      <c r="C192" s="38"/>
      <c r="D192" s="39"/>
      <c r="E192" s="38"/>
      <c r="F192" s="38"/>
      <c r="L192" s="17"/>
      <c r="M192" s="17"/>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row>
    <row r="193" spans="1:37" s="15" customFormat="1" ht="15.75" customHeight="1" x14ac:dyDescent="0.25">
      <c r="A193" s="23"/>
      <c r="B193" s="19"/>
      <c r="C193" s="38"/>
      <c r="D193" s="39"/>
      <c r="E193" s="38"/>
      <c r="F193" s="38"/>
      <c r="L193" s="17"/>
      <c r="M193" s="17"/>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row>
    <row r="194" spans="1:37" s="15" customFormat="1" ht="15.75" customHeight="1" x14ac:dyDescent="0.25">
      <c r="A194" s="23"/>
      <c r="B194" s="20" t="s">
        <v>72</v>
      </c>
      <c r="C194" s="38"/>
      <c r="D194" s="39"/>
      <c r="E194" s="38"/>
      <c r="F194" s="38"/>
      <c r="L194" s="17"/>
      <c r="M194" s="17"/>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row>
    <row r="195" spans="1:37" s="15" customFormat="1" ht="15.75" customHeight="1" x14ac:dyDescent="0.25">
      <c r="A195" s="23"/>
      <c r="B195" s="41"/>
      <c r="C195" s="38"/>
      <c r="D195" s="39"/>
      <c r="E195" s="38"/>
      <c r="F195" s="38"/>
      <c r="L195" s="17"/>
      <c r="M195" s="17"/>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row>
    <row r="196" spans="1:37" s="15" customFormat="1" ht="15.75" customHeight="1" x14ac:dyDescent="0.25">
      <c r="A196" s="23"/>
      <c r="B196" s="20" t="s">
        <v>50</v>
      </c>
      <c r="C196" s="38"/>
      <c r="D196" s="39"/>
      <c r="E196" s="38"/>
      <c r="F196" s="38"/>
      <c r="L196" s="17"/>
      <c r="M196" s="17"/>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row>
    <row r="197" spans="1:37" s="15" customFormat="1" ht="15.75" customHeight="1" x14ac:dyDescent="0.25">
      <c r="A197" s="23"/>
      <c r="B197" s="19"/>
      <c r="C197" s="38"/>
      <c r="D197" s="39"/>
      <c r="E197" s="38"/>
      <c r="F197" s="38"/>
      <c r="L197" s="17"/>
      <c r="M197" s="17"/>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row>
    <row r="198" spans="1:37" s="15" customFormat="1" ht="15.75" customHeight="1" x14ac:dyDescent="0.25">
      <c r="A198" s="23"/>
      <c r="B198" s="20" t="s">
        <v>51</v>
      </c>
      <c r="C198" s="38"/>
      <c r="D198" s="39"/>
      <c r="E198" s="38"/>
      <c r="F198" s="38"/>
      <c r="L198" s="17"/>
      <c r="M198" s="17"/>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row>
    <row r="199" spans="1:37" s="15" customFormat="1" ht="15.75" customHeight="1" x14ac:dyDescent="0.25">
      <c r="A199" s="23"/>
      <c r="B199" s="20"/>
      <c r="C199" s="38"/>
      <c r="D199" s="39"/>
      <c r="E199" s="38"/>
      <c r="F199" s="38"/>
      <c r="L199" s="17"/>
      <c r="M199" s="17"/>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row>
    <row r="200" spans="1:37" s="15" customFormat="1" ht="15.75" customHeight="1" x14ac:dyDescent="0.25">
      <c r="A200" s="23"/>
      <c r="B200" s="20" t="s">
        <v>52</v>
      </c>
      <c r="C200" s="38"/>
      <c r="D200" s="39"/>
      <c r="E200" s="38"/>
      <c r="F200" s="38"/>
      <c r="L200" s="17"/>
      <c r="M200" s="17"/>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row>
    <row r="201" spans="1:37" s="15" customFormat="1" ht="15.75" customHeight="1" x14ac:dyDescent="0.25">
      <c r="A201" s="23"/>
      <c r="B201" s="20"/>
      <c r="C201" s="38"/>
      <c r="D201" s="39"/>
      <c r="E201" s="38"/>
      <c r="F201" s="38"/>
      <c r="L201" s="17"/>
      <c r="M201" s="17"/>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row>
    <row r="202" spans="1:37" s="15" customFormat="1" ht="15.75" customHeight="1" x14ac:dyDescent="0.25">
      <c r="A202" s="23"/>
      <c r="B202" s="20" t="s">
        <v>53</v>
      </c>
      <c r="C202" s="38"/>
      <c r="D202" s="39"/>
      <c r="E202" s="38"/>
      <c r="F202" s="38"/>
      <c r="L202" s="17"/>
      <c r="M202" s="17"/>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row>
    <row r="203" spans="1:37" s="15" customFormat="1" ht="15.75" customHeight="1" x14ac:dyDescent="0.25">
      <c r="A203" s="23"/>
      <c r="B203" s="20"/>
      <c r="C203" s="38"/>
      <c r="D203" s="39"/>
      <c r="E203" s="38"/>
      <c r="F203" s="38"/>
      <c r="L203" s="17"/>
      <c r="M203" s="17"/>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row>
    <row r="204" spans="1:37" s="15" customFormat="1" ht="15.75" customHeight="1" x14ac:dyDescent="0.25">
      <c r="A204" s="23"/>
      <c r="B204" s="20" t="s">
        <v>54</v>
      </c>
      <c r="C204" s="38"/>
      <c r="D204" s="39"/>
      <c r="E204" s="38"/>
      <c r="F204" s="38"/>
      <c r="L204" s="17"/>
      <c r="M204" s="17"/>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row>
    <row r="205" spans="1:37" s="15" customFormat="1" ht="15.75" customHeight="1" x14ac:dyDescent="0.25">
      <c r="A205" s="23"/>
      <c r="B205" s="42"/>
      <c r="C205" s="38"/>
      <c r="D205" s="39"/>
      <c r="E205" s="38"/>
      <c r="F205" s="38"/>
      <c r="L205" s="17"/>
      <c r="M205" s="17"/>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row>
    <row r="206" spans="1:37" s="15" customFormat="1" ht="15.75" customHeight="1" x14ac:dyDescent="0.25">
      <c r="A206" s="23"/>
      <c r="B206" s="43" t="s">
        <v>73</v>
      </c>
      <c r="C206" s="38"/>
      <c r="D206" s="39"/>
      <c r="E206" s="38"/>
      <c r="F206" s="38"/>
      <c r="L206" s="17"/>
      <c r="M206" s="17"/>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row>
    <row r="207" spans="1:37" s="15" customFormat="1" ht="15.75" customHeight="1" x14ac:dyDescent="0.2">
      <c r="A207" s="23"/>
      <c r="B207" s="21"/>
      <c r="D207" s="16"/>
      <c r="L207" s="17"/>
      <c r="M207" s="17"/>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row>
    <row r="208" spans="1:37" customFormat="1" ht="23.25" x14ac:dyDescent="0.35">
      <c r="A208" s="369"/>
      <c r="B208" s="1073" t="s">
        <v>1395</v>
      </c>
      <c r="C208" s="1073"/>
      <c r="D208" s="1073"/>
      <c r="E208" s="1073"/>
      <c r="F208" s="1073"/>
      <c r="G208" s="1073"/>
      <c r="H208" s="1073"/>
      <c r="I208" s="1073"/>
      <c r="J208" s="1073"/>
      <c r="K208" s="1073"/>
      <c r="L208" s="1073"/>
      <c r="M208" s="1073"/>
    </row>
    <row r="209" spans="1:13" customFormat="1" ht="15.75" thickBot="1" x14ac:dyDescent="0.3">
      <c r="A209" s="369"/>
    </row>
    <row r="210" spans="1:13" s="102" customFormat="1" ht="15.75" thickBot="1" x14ac:dyDescent="0.3">
      <c r="A210" s="393"/>
      <c r="C210" s="1074" t="s">
        <v>320</v>
      </c>
      <c r="D210" s="1075"/>
      <c r="E210" s="1075"/>
      <c r="F210" s="1075"/>
      <c r="G210" s="1076"/>
      <c r="I210" s="1074" t="s">
        <v>321</v>
      </c>
      <c r="J210" s="1075"/>
      <c r="K210" s="1075"/>
      <c r="L210" s="1075"/>
      <c r="M210" s="1076"/>
    </row>
    <row r="211" spans="1:13" s="102" customFormat="1" ht="45" x14ac:dyDescent="0.25">
      <c r="A211" s="393"/>
      <c r="C211" s="394" t="s">
        <v>322</v>
      </c>
      <c r="D211" s="395" t="s">
        <v>323</v>
      </c>
      <c r="E211" s="395" t="s">
        <v>324</v>
      </c>
      <c r="F211" s="395" t="s">
        <v>325</v>
      </c>
      <c r="G211" s="396" t="s">
        <v>326</v>
      </c>
      <c r="I211" s="397" t="s">
        <v>322</v>
      </c>
      <c r="J211" s="395" t="s">
        <v>323</v>
      </c>
      <c r="K211" s="395" t="s">
        <v>327</v>
      </c>
      <c r="L211" s="395" t="s">
        <v>325</v>
      </c>
      <c r="M211" s="396" t="s">
        <v>326</v>
      </c>
    </row>
    <row r="212" spans="1:13" s="102" customFormat="1" x14ac:dyDescent="0.25">
      <c r="A212" s="393"/>
      <c r="C212" s="398" t="s">
        <v>328</v>
      </c>
      <c r="D212" s="896" t="s">
        <v>329</v>
      </c>
      <c r="E212" s="143" t="s">
        <v>334</v>
      </c>
      <c r="F212" s="399" t="s">
        <v>331</v>
      </c>
      <c r="G212" s="400" t="s">
        <v>344</v>
      </c>
      <c r="I212" s="401" t="s">
        <v>328</v>
      </c>
      <c r="J212" s="896" t="s">
        <v>333</v>
      </c>
      <c r="K212" s="143" t="s">
        <v>334</v>
      </c>
      <c r="L212" s="399" t="s">
        <v>331</v>
      </c>
      <c r="M212" s="400" t="s">
        <v>344</v>
      </c>
    </row>
    <row r="213" spans="1:13" s="102" customFormat="1" x14ac:dyDescent="0.25">
      <c r="A213" s="393"/>
      <c r="C213" s="402" t="s">
        <v>336</v>
      </c>
      <c r="D213" s="896" t="s">
        <v>329</v>
      </c>
      <c r="E213" s="168" t="s">
        <v>337</v>
      </c>
      <c r="F213" s="403" t="s">
        <v>338</v>
      </c>
      <c r="G213" s="400" t="s">
        <v>339</v>
      </c>
      <c r="I213" s="401" t="s">
        <v>336</v>
      </c>
      <c r="J213" s="896" t="s">
        <v>333</v>
      </c>
      <c r="K213" s="168" t="s">
        <v>337</v>
      </c>
      <c r="L213" s="399" t="s">
        <v>338</v>
      </c>
      <c r="M213" s="400" t="s">
        <v>339</v>
      </c>
    </row>
    <row r="214" spans="1:13" s="102" customFormat="1" ht="15.75" thickBot="1" x14ac:dyDescent="0.3">
      <c r="A214" s="393"/>
      <c r="C214" s="404" t="s">
        <v>341</v>
      </c>
      <c r="D214" s="405" t="s">
        <v>329</v>
      </c>
      <c r="E214" s="157" t="s">
        <v>346</v>
      </c>
      <c r="F214" s="406" t="s">
        <v>343</v>
      </c>
      <c r="G214" s="407" t="s">
        <v>332</v>
      </c>
      <c r="I214" s="408" t="s">
        <v>341</v>
      </c>
      <c r="J214" s="405" t="s">
        <v>345</v>
      </c>
      <c r="K214" s="157" t="s">
        <v>346</v>
      </c>
      <c r="L214" s="406" t="s">
        <v>343</v>
      </c>
      <c r="M214" s="407" t="s">
        <v>332</v>
      </c>
    </row>
    <row r="215" spans="1:13" s="102" customFormat="1" x14ac:dyDescent="0.25">
      <c r="A215" s="393"/>
      <c r="K215" s="409"/>
      <c r="L215" s="410"/>
      <c r="M215" s="410"/>
    </row>
    <row r="216" spans="1:13" s="102" customFormat="1" x14ac:dyDescent="0.25">
      <c r="A216" s="393"/>
      <c r="K216" s="895"/>
      <c r="L216" s="410"/>
      <c r="M216" s="410"/>
    </row>
    <row r="217" spans="1:13" s="102" customFormat="1" ht="16.5" thickBot="1" x14ac:dyDescent="0.3">
      <c r="A217" s="393"/>
      <c r="C217" s="143"/>
      <c r="D217" s="143"/>
      <c r="E217" s="143"/>
      <c r="F217" s="1077" t="s">
        <v>1396</v>
      </c>
      <c r="G217" s="1077"/>
      <c r="H217" s="1077"/>
      <c r="I217" s="1077"/>
      <c r="J217" s="1077"/>
      <c r="K217" s="895"/>
      <c r="L217" s="410"/>
      <c r="M217" s="410"/>
    </row>
    <row r="218" spans="1:13" s="102" customFormat="1" ht="15.75" x14ac:dyDescent="0.25">
      <c r="A218" s="393"/>
      <c r="C218" s="1078"/>
      <c r="D218" s="1078"/>
      <c r="E218" s="1078"/>
      <c r="F218" s="1079" t="s">
        <v>1397</v>
      </c>
      <c r="G218" s="1080"/>
      <c r="H218" s="1080"/>
      <c r="I218" s="1081" t="s">
        <v>1398</v>
      </c>
      <c r="J218" s="1081"/>
      <c r="K218" s="1082"/>
      <c r="L218" s="410"/>
      <c r="M218" s="410"/>
    </row>
    <row r="219" spans="1:13" s="102" customFormat="1" ht="15.75" thickBot="1" x14ac:dyDescent="0.3">
      <c r="A219" s="393"/>
      <c r="C219" s="1078"/>
      <c r="D219" s="1078"/>
      <c r="E219" s="1078"/>
      <c r="F219" s="758" t="s">
        <v>1399</v>
      </c>
      <c r="G219" s="759" t="s">
        <v>1400</v>
      </c>
      <c r="H219" s="760" t="s">
        <v>1401</v>
      </c>
      <c r="I219" s="1083"/>
      <c r="J219" s="1083"/>
      <c r="K219" s="1084"/>
      <c r="L219" s="410"/>
      <c r="M219" s="410"/>
    </row>
    <row r="220" spans="1:13" s="102" customFormat="1" x14ac:dyDescent="0.25">
      <c r="A220" s="393"/>
      <c r="C220" s="143"/>
      <c r="D220" s="143"/>
      <c r="E220" s="143"/>
      <c r="F220" s="411" t="s">
        <v>1402</v>
      </c>
      <c r="G220" s="139" t="s">
        <v>1403</v>
      </c>
      <c r="H220" s="897" t="s">
        <v>1403</v>
      </c>
      <c r="I220" s="1071" t="s">
        <v>1404</v>
      </c>
      <c r="J220" s="1071"/>
      <c r="K220" s="1072"/>
      <c r="L220" s="410"/>
      <c r="M220" s="410"/>
    </row>
    <row r="221" spans="1:13" s="102" customFormat="1" x14ac:dyDescent="0.25">
      <c r="A221" s="393"/>
      <c r="C221" s="143"/>
      <c r="D221" s="143"/>
      <c r="E221" s="143"/>
      <c r="F221" s="412" t="s">
        <v>1405</v>
      </c>
      <c r="G221" s="138" t="s">
        <v>1406</v>
      </c>
      <c r="H221" s="898" t="s">
        <v>1407</v>
      </c>
      <c r="I221" s="1064" t="s">
        <v>1408</v>
      </c>
      <c r="J221" s="1064"/>
      <c r="K221" s="1065"/>
      <c r="L221" s="410"/>
      <c r="M221" s="410"/>
    </row>
    <row r="222" spans="1:13" s="102" customFormat="1" x14ac:dyDescent="0.25">
      <c r="A222" s="393"/>
      <c r="C222" s="143"/>
      <c r="D222" s="143"/>
      <c r="E222" s="143"/>
      <c r="F222" s="412" t="s">
        <v>1409</v>
      </c>
      <c r="G222" s="138" t="s">
        <v>1410</v>
      </c>
      <c r="H222" s="898" t="s">
        <v>1411</v>
      </c>
      <c r="I222" s="1064" t="s">
        <v>1412</v>
      </c>
      <c r="J222" s="1064"/>
      <c r="K222" s="1065"/>
      <c r="L222" s="410"/>
      <c r="M222" s="410"/>
    </row>
    <row r="223" spans="1:13" s="102" customFormat="1" x14ac:dyDescent="0.25">
      <c r="A223" s="393"/>
      <c r="C223" s="143"/>
      <c r="D223" s="143"/>
      <c r="E223" s="143"/>
      <c r="F223" s="412" t="s">
        <v>1403</v>
      </c>
      <c r="G223" s="138" t="s">
        <v>1410</v>
      </c>
      <c r="H223" s="898" t="s">
        <v>1413</v>
      </c>
      <c r="I223" s="1064" t="s">
        <v>2730</v>
      </c>
      <c r="J223" s="1064"/>
      <c r="K223" s="1065"/>
      <c r="L223" s="410"/>
      <c r="M223" s="410"/>
    </row>
    <row r="224" spans="1:13" s="102" customFormat="1" x14ac:dyDescent="0.25">
      <c r="A224" s="393"/>
      <c r="C224" s="143"/>
      <c r="D224" s="143"/>
      <c r="E224" s="143"/>
      <c r="F224" s="412" t="s">
        <v>1406</v>
      </c>
      <c r="G224" s="138" t="s">
        <v>1403</v>
      </c>
      <c r="H224" s="898" t="s">
        <v>1403</v>
      </c>
      <c r="I224" s="1064" t="s">
        <v>1414</v>
      </c>
      <c r="J224" s="1064"/>
      <c r="K224" s="1065"/>
      <c r="L224" s="410"/>
      <c r="M224" s="410"/>
    </row>
    <row r="225" spans="1:13" s="102" customFormat="1" x14ac:dyDescent="0.25">
      <c r="A225" s="393"/>
      <c r="C225" s="143"/>
      <c r="D225" s="143"/>
      <c r="E225" s="143"/>
      <c r="F225" s="412" t="s">
        <v>1410</v>
      </c>
      <c r="G225" s="138" t="s">
        <v>1406</v>
      </c>
      <c r="H225" s="898" t="s">
        <v>1409</v>
      </c>
      <c r="I225" s="1064" t="s">
        <v>1412</v>
      </c>
      <c r="J225" s="1064"/>
      <c r="K225" s="1065"/>
      <c r="L225" s="410"/>
      <c r="M225" s="410"/>
    </row>
    <row r="226" spans="1:13" s="102" customFormat="1" x14ac:dyDescent="0.25">
      <c r="A226" s="393"/>
      <c r="C226" s="143"/>
      <c r="D226" s="143"/>
      <c r="E226" s="143"/>
      <c r="F226" s="412" t="s">
        <v>1403</v>
      </c>
      <c r="G226" s="138" t="s">
        <v>1406</v>
      </c>
      <c r="H226" s="898" t="s">
        <v>1415</v>
      </c>
      <c r="I226" s="1064" t="s">
        <v>1416</v>
      </c>
      <c r="J226" s="1064"/>
      <c r="K226" s="1065"/>
      <c r="L226" s="410"/>
      <c r="M226" s="410"/>
    </row>
    <row r="227" spans="1:13" s="102" customFormat="1" x14ac:dyDescent="0.25">
      <c r="A227" s="393"/>
      <c r="C227" s="143"/>
      <c r="D227" s="143"/>
      <c r="E227" s="143"/>
      <c r="F227" s="412" t="s">
        <v>1406</v>
      </c>
      <c r="G227" s="138" t="s">
        <v>1410</v>
      </c>
      <c r="H227" s="898" t="s">
        <v>1409</v>
      </c>
      <c r="I227" s="1064" t="s">
        <v>1412</v>
      </c>
      <c r="J227" s="1064"/>
      <c r="K227" s="1065"/>
      <c r="L227" s="410"/>
      <c r="M227" s="410"/>
    </row>
    <row r="228" spans="1:13" s="102" customFormat="1" ht="15.75" thickBot="1" x14ac:dyDescent="0.3">
      <c r="A228" s="393"/>
      <c r="C228" s="143"/>
      <c r="D228" s="143"/>
      <c r="E228" s="143"/>
      <c r="F228" s="413" t="s">
        <v>1410</v>
      </c>
      <c r="G228" s="414" t="s">
        <v>1403</v>
      </c>
      <c r="H228" s="415" t="s">
        <v>1413</v>
      </c>
      <c r="I228" s="1066" t="s">
        <v>1408</v>
      </c>
      <c r="J228" s="1066"/>
      <c r="K228" s="1067"/>
      <c r="L228" s="410"/>
      <c r="M228" s="410"/>
    </row>
    <row r="229" spans="1:13" s="102" customFormat="1" ht="42" customHeight="1" thickBot="1" x14ac:dyDescent="0.3">
      <c r="A229" s="393"/>
      <c r="C229" s="143"/>
      <c r="D229" s="416"/>
      <c r="E229" s="416"/>
      <c r="F229" s="1068" t="s">
        <v>1417</v>
      </c>
      <c r="G229" s="1069"/>
      <c r="H229" s="1069"/>
      <c r="I229" s="1069"/>
      <c r="J229" s="1069"/>
      <c r="K229" s="1070"/>
      <c r="L229" s="410"/>
      <c r="M229" s="410"/>
    </row>
    <row r="230" spans="1:13" s="102" customFormat="1" ht="27.75" customHeight="1" thickBot="1" x14ac:dyDescent="0.3">
      <c r="A230" s="393"/>
      <c r="C230" s="143"/>
      <c r="D230" s="896"/>
      <c r="E230" s="896"/>
      <c r="F230" s="1053" t="s">
        <v>1418</v>
      </c>
      <c r="G230" s="1054"/>
      <c r="H230" s="1054"/>
      <c r="I230" s="1054"/>
      <c r="J230" s="1054"/>
      <c r="K230" s="1055"/>
      <c r="L230" s="410"/>
      <c r="M230" s="410"/>
    </row>
    <row r="231" spans="1:13" s="102" customFormat="1" x14ac:dyDescent="0.25">
      <c r="A231" s="393"/>
      <c r="K231" s="895"/>
      <c r="L231" s="410"/>
      <c r="M231" s="410"/>
    </row>
    <row r="232" spans="1:13" s="102" customFormat="1" x14ac:dyDescent="0.25">
      <c r="A232" s="393"/>
      <c r="K232" s="895"/>
      <c r="L232" s="410"/>
      <c r="M232" s="410"/>
    </row>
    <row r="233" spans="1:13" s="102" customFormat="1" x14ac:dyDescent="0.25">
      <c r="A233" s="393"/>
      <c r="C233" s="1056" t="s">
        <v>1419</v>
      </c>
      <c r="D233" s="1056"/>
      <c r="E233" s="1056"/>
      <c r="F233" s="1056"/>
      <c r="G233" s="1056"/>
      <c r="H233" s="1056"/>
      <c r="I233" s="1056"/>
      <c r="J233" s="1056"/>
      <c r="K233" s="1056"/>
      <c r="L233" s="1056"/>
      <c r="M233" s="1056"/>
    </row>
    <row r="234" spans="1:13" s="102" customFormat="1" ht="15.75" thickBot="1" x14ac:dyDescent="0.3">
      <c r="A234" s="393"/>
      <c r="C234" s="1057"/>
      <c r="D234" s="1057"/>
      <c r="E234" s="1057"/>
      <c r="F234" s="1057"/>
      <c r="G234" s="1057"/>
      <c r="H234" s="1057"/>
      <c r="I234" s="1057"/>
      <c r="J234" s="1057"/>
      <c r="K234" s="1057"/>
      <c r="L234" s="1057"/>
      <c r="M234" s="1057"/>
    </row>
    <row r="235" spans="1:13" s="102" customFormat="1" ht="16.5" thickBot="1" x14ac:dyDescent="0.3">
      <c r="A235" s="393"/>
      <c r="C235" s="1058" t="s">
        <v>1420</v>
      </c>
      <c r="D235" s="1059"/>
      <c r="E235" s="1060" t="s">
        <v>1421</v>
      </c>
      <c r="F235" s="1061"/>
      <c r="G235" s="1062" t="s">
        <v>1422</v>
      </c>
      <c r="H235" s="1062"/>
      <c r="I235" s="1062"/>
      <c r="J235" s="1062"/>
      <c r="K235" s="1062"/>
      <c r="L235" s="1062"/>
      <c r="M235" s="1063"/>
    </row>
    <row r="236" spans="1:13" s="102" customFormat="1" x14ac:dyDescent="0.25">
      <c r="A236" s="393"/>
      <c r="C236" s="1020" t="s">
        <v>330</v>
      </c>
      <c r="D236" s="1021"/>
      <c r="E236" s="1026" t="s">
        <v>1423</v>
      </c>
      <c r="F236" s="1027"/>
      <c r="G236" s="1044" t="s">
        <v>1424</v>
      </c>
      <c r="H236" s="1045"/>
      <c r="I236" s="1045"/>
      <c r="J236" s="1045"/>
      <c r="K236" s="1045"/>
      <c r="L236" s="1045"/>
      <c r="M236" s="1046"/>
    </row>
    <row r="237" spans="1:13" s="102" customFormat="1" x14ac:dyDescent="0.25">
      <c r="A237" s="393"/>
      <c r="C237" s="1022"/>
      <c r="D237" s="1023"/>
      <c r="E237" s="1028"/>
      <c r="F237" s="1029"/>
      <c r="G237" s="1050" t="s">
        <v>1425</v>
      </c>
      <c r="H237" s="1051"/>
      <c r="I237" s="1051"/>
      <c r="J237" s="1051"/>
      <c r="K237" s="1051"/>
      <c r="L237" s="1051"/>
      <c r="M237" s="1052"/>
    </row>
    <row r="238" spans="1:13" s="102" customFormat="1" x14ac:dyDescent="0.25">
      <c r="A238" s="393"/>
      <c r="C238" s="1022"/>
      <c r="D238" s="1023"/>
      <c r="E238" s="1028"/>
      <c r="F238" s="1029"/>
      <c r="G238" s="1050" t="s">
        <v>1426</v>
      </c>
      <c r="H238" s="1051"/>
      <c r="I238" s="1051"/>
      <c r="J238" s="1051"/>
      <c r="K238" s="1051"/>
      <c r="L238" s="1051"/>
      <c r="M238" s="1052"/>
    </row>
    <row r="239" spans="1:13" s="102" customFormat="1" x14ac:dyDescent="0.25">
      <c r="A239" s="393"/>
      <c r="C239" s="1022"/>
      <c r="D239" s="1023"/>
      <c r="E239" s="1028"/>
      <c r="F239" s="1029"/>
      <c r="G239" s="1017" t="s">
        <v>1427</v>
      </c>
      <c r="H239" s="1018"/>
      <c r="I239" s="1018"/>
      <c r="J239" s="1018"/>
      <c r="K239" s="1018"/>
      <c r="L239" s="1018"/>
      <c r="M239" s="1019"/>
    </row>
    <row r="240" spans="1:13" s="102" customFormat="1" ht="30" x14ac:dyDescent="0.25">
      <c r="A240" s="393" t="s">
        <v>1428</v>
      </c>
      <c r="C240" s="1022"/>
      <c r="D240" s="1023"/>
      <c r="E240" s="1028"/>
      <c r="F240" s="1029"/>
      <c r="G240" s="1017" t="s">
        <v>1429</v>
      </c>
      <c r="H240" s="1018"/>
      <c r="I240" s="1018"/>
      <c r="J240" s="1018"/>
      <c r="K240" s="1018"/>
      <c r="L240" s="1018"/>
      <c r="M240" s="1019"/>
    </row>
    <row r="241" spans="1:13" s="102" customFormat="1" ht="30.75" thickBot="1" x14ac:dyDescent="0.3">
      <c r="A241" s="393" t="s">
        <v>1428</v>
      </c>
      <c r="C241" s="1022"/>
      <c r="D241" s="1023"/>
      <c r="E241" s="1030"/>
      <c r="F241" s="1031"/>
      <c r="G241" s="1041" t="s">
        <v>2731</v>
      </c>
      <c r="H241" s="1042"/>
      <c r="I241" s="1042"/>
      <c r="J241" s="1042"/>
      <c r="K241" s="1042"/>
      <c r="L241" s="1042"/>
      <c r="M241" s="1043"/>
    </row>
    <row r="242" spans="1:13" s="102" customFormat="1" ht="30" x14ac:dyDescent="0.25">
      <c r="A242" s="393" t="s">
        <v>1428</v>
      </c>
      <c r="C242" s="1022"/>
      <c r="D242" s="1023"/>
      <c r="E242" s="1026" t="s">
        <v>1430</v>
      </c>
      <c r="F242" s="1027"/>
      <c r="G242" s="1038" t="s">
        <v>1431</v>
      </c>
      <c r="H242" s="1039"/>
      <c r="I242" s="1039"/>
      <c r="J242" s="1039"/>
      <c r="K242" s="1039"/>
      <c r="L242" s="1039"/>
      <c r="M242" s="1040"/>
    </row>
    <row r="243" spans="1:13" s="102" customFormat="1" x14ac:dyDescent="0.25">
      <c r="A243" s="393"/>
      <c r="C243" s="1022"/>
      <c r="D243" s="1023"/>
      <c r="E243" s="1028"/>
      <c r="F243" s="1029"/>
      <c r="G243" s="1017" t="s">
        <v>1432</v>
      </c>
      <c r="H243" s="1018"/>
      <c r="I243" s="1018"/>
      <c r="J243" s="1018"/>
      <c r="K243" s="1018"/>
      <c r="L243" s="1018"/>
      <c r="M243" s="1019"/>
    </row>
    <row r="244" spans="1:13" s="102" customFormat="1" ht="30" x14ac:dyDescent="0.25">
      <c r="A244" s="393" t="s">
        <v>1428</v>
      </c>
      <c r="C244" s="1022"/>
      <c r="D244" s="1023"/>
      <c r="E244" s="1028"/>
      <c r="F244" s="1029"/>
      <c r="G244" s="1017" t="s">
        <v>1433</v>
      </c>
      <c r="H244" s="1018"/>
      <c r="I244" s="1018"/>
      <c r="J244" s="1018"/>
      <c r="K244" s="1018"/>
      <c r="L244" s="1018"/>
      <c r="M244" s="1019"/>
    </row>
    <row r="245" spans="1:13" s="102" customFormat="1" ht="30" x14ac:dyDescent="0.25">
      <c r="A245" s="393" t="s">
        <v>1428</v>
      </c>
      <c r="C245" s="1022"/>
      <c r="D245" s="1023"/>
      <c r="E245" s="1028"/>
      <c r="F245" s="1029"/>
      <c r="G245" s="1017" t="s">
        <v>1434</v>
      </c>
      <c r="H245" s="1018"/>
      <c r="I245" s="1018"/>
      <c r="J245" s="1018"/>
      <c r="K245" s="1018"/>
      <c r="L245" s="1018"/>
      <c r="M245" s="1019"/>
    </row>
    <row r="246" spans="1:13" s="102" customFormat="1" ht="15.75" thickBot="1" x14ac:dyDescent="0.3">
      <c r="A246" s="393"/>
      <c r="C246" s="1024"/>
      <c r="D246" s="1025"/>
      <c r="E246" s="1030"/>
      <c r="F246" s="1031"/>
      <c r="G246" s="1041" t="s">
        <v>1435</v>
      </c>
      <c r="H246" s="1042"/>
      <c r="I246" s="1042"/>
      <c r="J246" s="1042"/>
      <c r="K246" s="1042"/>
      <c r="L246" s="1042"/>
      <c r="M246" s="1043"/>
    </row>
    <row r="247" spans="1:13" s="102" customFormat="1" ht="60" x14ac:dyDescent="0.25">
      <c r="A247" s="393" t="s">
        <v>1436</v>
      </c>
      <c r="C247" s="1020" t="s">
        <v>2729</v>
      </c>
      <c r="D247" s="1021"/>
      <c r="E247" s="1026" t="s">
        <v>1437</v>
      </c>
      <c r="F247" s="1027"/>
      <c r="G247" s="1038" t="s">
        <v>2732</v>
      </c>
      <c r="H247" s="1039"/>
      <c r="I247" s="1039"/>
      <c r="J247" s="1039"/>
      <c r="K247" s="1039"/>
      <c r="L247" s="1039"/>
      <c r="M247" s="1040"/>
    </row>
    <row r="248" spans="1:13" s="102" customFormat="1" x14ac:dyDescent="0.25">
      <c r="A248" s="393"/>
      <c r="C248" s="1022"/>
      <c r="D248" s="1023"/>
      <c r="E248" s="1028"/>
      <c r="F248" s="1029"/>
      <c r="G248" s="1017" t="s">
        <v>1438</v>
      </c>
      <c r="H248" s="1018"/>
      <c r="I248" s="1018"/>
      <c r="J248" s="1018"/>
      <c r="K248" s="1018"/>
      <c r="L248" s="1018"/>
      <c r="M248" s="1019"/>
    </row>
    <row r="249" spans="1:13" s="102" customFormat="1" x14ac:dyDescent="0.25">
      <c r="A249" s="393"/>
      <c r="C249" s="1022"/>
      <c r="D249" s="1023"/>
      <c r="E249" s="1028"/>
      <c r="F249" s="1029"/>
      <c r="G249" s="1017" t="s">
        <v>1439</v>
      </c>
      <c r="H249" s="1018"/>
      <c r="I249" s="1018"/>
      <c r="J249" s="1018"/>
      <c r="K249" s="1018"/>
      <c r="L249" s="1018"/>
      <c r="M249" s="1019"/>
    </row>
    <row r="250" spans="1:13" s="102" customFormat="1" x14ac:dyDescent="0.25">
      <c r="A250" s="393"/>
      <c r="C250" s="1022"/>
      <c r="D250" s="1023"/>
      <c r="E250" s="1028"/>
      <c r="F250" s="1029"/>
      <c r="G250" s="1017" t="s">
        <v>1440</v>
      </c>
      <c r="H250" s="1018"/>
      <c r="I250" s="1018"/>
      <c r="J250" s="1018"/>
      <c r="K250" s="1018"/>
      <c r="L250" s="1018"/>
      <c r="M250" s="1019"/>
    </row>
    <row r="251" spans="1:13" s="102" customFormat="1" x14ac:dyDescent="0.25">
      <c r="A251" s="393"/>
      <c r="C251" s="1022"/>
      <c r="D251" s="1023"/>
      <c r="E251" s="1028"/>
      <c r="F251" s="1029"/>
      <c r="G251" s="1017" t="s">
        <v>1441</v>
      </c>
      <c r="H251" s="1018"/>
      <c r="I251" s="1018"/>
      <c r="J251" s="1018"/>
      <c r="K251" s="1018"/>
      <c r="L251" s="1018"/>
      <c r="M251" s="1019"/>
    </row>
    <row r="252" spans="1:13" s="102" customFormat="1" x14ac:dyDescent="0.25">
      <c r="A252" s="393"/>
      <c r="C252" s="1022"/>
      <c r="D252" s="1023"/>
      <c r="E252" s="1028"/>
      <c r="F252" s="1029"/>
      <c r="G252" s="1017" t="s">
        <v>2733</v>
      </c>
      <c r="H252" s="1018"/>
      <c r="I252" s="1018"/>
      <c r="J252" s="1018"/>
      <c r="K252" s="1018"/>
      <c r="L252" s="1018"/>
      <c r="M252" s="1019"/>
    </row>
    <row r="253" spans="1:13" s="102" customFormat="1" ht="30.75" thickBot="1" x14ac:dyDescent="0.3">
      <c r="A253" s="393" t="s">
        <v>1428</v>
      </c>
      <c r="C253" s="1022"/>
      <c r="D253" s="1023"/>
      <c r="E253" s="1030"/>
      <c r="F253" s="1031"/>
      <c r="G253" s="1041" t="s">
        <v>2734</v>
      </c>
      <c r="H253" s="1042"/>
      <c r="I253" s="1042"/>
      <c r="J253" s="1042"/>
      <c r="K253" s="1042"/>
      <c r="L253" s="1042"/>
      <c r="M253" s="1043"/>
    </row>
    <row r="254" spans="1:13" s="102" customFormat="1" x14ac:dyDescent="0.25">
      <c r="A254" s="393"/>
      <c r="C254" s="1022"/>
      <c r="D254" s="1023"/>
      <c r="E254" s="1026" t="s">
        <v>1442</v>
      </c>
      <c r="F254" s="1027"/>
      <c r="G254" s="1044" t="s">
        <v>1443</v>
      </c>
      <c r="H254" s="1045"/>
      <c r="I254" s="1045"/>
      <c r="J254" s="1045"/>
      <c r="K254" s="1045"/>
      <c r="L254" s="1045"/>
      <c r="M254" s="1046"/>
    </row>
    <row r="255" spans="1:13" s="102" customFormat="1" x14ac:dyDescent="0.25">
      <c r="A255" s="393"/>
      <c r="C255" s="1022"/>
      <c r="D255" s="1023"/>
      <c r="E255" s="1028"/>
      <c r="F255" s="1029"/>
      <c r="G255" s="1032" t="s">
        <v>1444</v>
      </c>
      <c r="H255" s="1033"/>
      <c r="I255" s="1033"/>
      <c r="J255" s="1033"/>
      <c r="K255" s="1033"/>
      <c r="L255" s="1033"/>
      <c r="M255" s="1034"/>
    </row>
    <row r="256" spans="1:13" s="102" customFormat="1" x14ac:dyDescent="0.25">
      <c r="A256" s="393"/>
      <c r="C256" s="1022"/>
      <c r="D256" s="1023"/>
      <c r="E256" s="1028"/>
      <c r="F256" s="1029"/>
      <c r="G256" s="1032" t="s">
        <v>1445</v>
      </c>
      <c r="H256" s="1033"/>
      <c r="I256" s="1033"/>
      <c r="J256" s="1033"/>
      <c r="K256" s="1033"/>
      <c r="L256" s="1033"/>
      <c r="M256" s="1034"/>
    </row>
    <row r="257" spans="1:13" s="102" customFormat="1" x14ac:dyDescent="0.25">
      <c r="A257" s="393"/>
      <c r="C257" s="1022"/>
      <c r="D257" s="1023"/>
      <c r="E257" s="1028"/>
      <c r="F257" s="1029"/>
      <c r="G257" s="1032" t="s">
        <v>1446</v>
      </c>
      <c r="H257" s="1033"/>
      <c r="I257" s="1033"/>
      <c r="J257" s="1033"/>
      <c r="K257" s="1033"/>
      <c r="L257" s="1033"/>
      <c r="M257" s="1034"/>
    </row>
    <row r="258" spans="1:13" s="102" customFormat="1" x14ac:dyDescent="0.25">
      <c r="A258" s="393"/>
      <c r="C258" s="1022"/>
      <c r="D258" s="1023"/>
      <c r="E258" s="1028"/>
      <c r="F258" s="1029"/>
      <c r="G258" s="1032" t="s">
        <v>1447</v>
      </c>
      <c r="H258" s="1033"/>
      <c r="I258" s="1033"/>
      <c r="J258" s="1033"/>
      <c r="K258" s="1033"/>
      <c r="L258" s="1033"/>
      <c r="M258" s="1034"/>
    </row>
    <row r="259" spans="1:13" s="102" customFormat="1" x14ac:dyDescent="0.25">
      <c r="A259" s="393"/>
      <c r="C259" s="1022"/>
      <c r="D259" s="1023"/>
      <c r="E259" s="1028"/>
      <c r="F259" s="1029"/>
      <c r="G259" s="1032" t="s">
        <v>1448</v>
      </c>
      <c r="H259" s="1033"/>
      <c r="I259" s="1033"/>
      <c r="J259" s="1033"/>
      <c r="K259" s="1033"/>
      <c r="L259" s="1033"/>
      <c r="M259" s="1034"/>
    </row>
    <row r="260" spans="1:13" s="102" customFormat="1" x14ac:dyDescent="0.25">
      <c r="A260" s="393"/>
      <c r="C260" s="1022"/>
      <c r="D260" s="1023"/>
      <c r="E260" s="1028"/>
      <c r="F260" s="1029"/>
      <c r="G260" s="1050" t="s">
        <v>1449</v>
      </c>
      <c r="H260" s="1051"/>
      <c r="I260" s="1051"/>
      <c r="J260" s="1051"/>
      <c r="K260" s="1051"/>
      <c r="L260" s="1051"/>
      <c r="M260" s="1052"/>
    </row>
    <row r="261" spans="1:13" s="102" customFormat="1" x14ac:dyDescent="0.25">
      <c r="A261" s="393"/>
      <c r="C261" s="1022"/>
      <c r="D261" s="1023"/>
      <c r="E261" s="1028"/>
      <c r="F261" s="1029"/>
      <c r="G261" s="1032" t="s">
        <v>1450</v>
      </c>
      <c r="H261" s="1033"/>
      <c r="I261" s="1033"/>
      <c r="J261" s="1033"/>
      <c r="K261" s="1033"/>
      <c r="L261" s="1033"/>
      <c r="M261" s="1034"/>
    </row>
    <row r="262" spans="1:13" s="102" customFormat="1" x14ac:dyDescent="0.25">
      <c r="A262" s="393"/>
      <c r="C262" s="1022"/>
      <c r="D262" s="1023"/>
      <c r="E262" s="1028"/>
      <c r="F262" s="1029"/>
      <c r="G262" s="1032" t="s">
        <v>1451</v>
      </c>
      <c r="H262" s="1033"/>
      <c r="I262" s="1033"/>
      <c r="J262" s="1033"/>
      <c r="K262" s="1033"/>
      <c r="L262" s="1033"/>
      <c r="M262" s="1034"/>
    </row>
    <row r="263" spans="1:13" s="102" customFormat="1" x14ac:dyDescent="0.25">
      <c r="A263" s="393"/>
      <c r="C263" s="1022"/>
      <c r="D263" s="1023"/>
      <c r="E263" s="1028"/>
      <c r="F263" s="1029"/>
      <c r="G263" s="1035" t="s">
        <v>1452</v>
      </c>
      <c r="H263" s="1036"/>
      <c r="I263" s="1036"/>
      <c r="J263" s="1036"/>
      <c r="K263" s="1036"/>
      <c r="L263" s="1036"/>
      <c r="M263" s="1037"/>
    </row>
    <row r="264" spans="1:13" s="102" customFormat="1" x14ac:dyDescent="0.25">
      <c r="A264" s="393"/>
      <c r="C264" s="1022"/>
      <c r="D264" s="1023"/>
      <c r="E264" s="1028"/>
      <c r="F264" s="1029"/>
      <c r="G264" s="1032" t="s">
        <v>1453</v>
      </c>
      <c r="H264" s="1033"/>
      <c r="I264" s="1033"/>
      <c r="J264" s="1033"/>
      <c r="K264" s="1033"/>
      <c r="L264" s="1033"/>
      <c r="M264" s="1034"/>
    </row>
    <row r="265" spans="1:13" s="102" customFormat="1" ht="15.75" thickBot="1" x14ac:dyDescent="0.3">
      <c r="A265" s="393"/>
      <c r="C265" s="1024"/>
      <c r="D265" s="1025"/>
      <c r="E265" s="1030"/>
      <c r="F265" s="1031"/>
      <c r="G265" s="1047" t="s">
        <v>2735</v>
      </c>
      <c r="H265" s="1048"/>
      <c r="I265" s="1048"/>
      <c r="J265" s="1048"/>
      <c r="K265" s="1048"/>
      <c r="L265" s="1048"/>
      <c r="M265" s="1049"/>
    </row>
    <row r="266" spans="1:13" s="102" customFormat="1" x14ac:dyDescent="0.25">
      <c r="A266" s="393"/>
      <c r="C266" s="1020" t="s">
        <v>1454</v>
      </c>
      <c r="D266" s="1021"/>
      <c r="E266" s="1026" t="s">
        <v>1455</v>
      </c>
      <c r="F266" s="1027"/>
      <c r="G266" s="1032" t="s">
        <v>1456</v>
      </c>
      <c r="H266" s="1033"/>
      <c r="I266" s="1033"/>
      <c r="J266" s="1033"/>
      <c r="K266" s="1033"/>
      <c r="L266" s="1033"/>
      <c r="M266" s="1034"/>
    </row>
    <row r="267" spans="1:13" s="102" customFormat="1" x14ac:dyDescent="0.25">
      <c r="A267" s="393"/>
      <c r="C267" s="1022"/>
      <c r="D267" s="1023"/>
      <c r="E267" s="1028"/>
      <c r="F267" s="1029"/>
      <c r="G267" s="1035" t="s">
        <v>1457</v>
      </c>
      <c r="H267" s="1036"/>
      <c r="I267" s="1036"/>
      <c r="J267" s="1036"/>
      <c r="K267" s="1036"/>
      <c r="L267" s="1036"/>
      <c r="M267" s="1037"/>
    </row>
    <row r="268" spans="1:13" s="102" customFormat="1" x14ac:dyDescent="0.25">
      <c r="A268" s="393"/>
      <c r="C268" s="1022"/>
      <c r="D268" s="1023"/>
      <c r="E268" s="1028"/>
      <c r="F268" s="1029"/>
      <c r="G268" s="1035" t="s">
        <v>1458</v>
      </c>
      <c r="H268" s="1036"/>
      <c r="I268" s="1036"/>
      <c r="J268" s="1036"/>
      <c r="K268" s="1036"/>
      <c r="L268" s="1036"/>
      <c r="M268" s="1037"/>
    </row>
    <row r="269" spans="1:13" s="102" customFormat="1" x14ac:dyDescent="0.25">
      <c r="A269" s="393"/>
      <c r="C269" s="1022"/>
      <c r="D269" s="1023"/>
      <c r="E269" s="1028"/>
      <c r="F269" s="1029"/>
      <c r="G269" s="1017" t="s">
        <v>1459</v>
      </c>
      <c r="H269" s="1018"/>
      <c r="I269" s="1018"/>
      <c r="J269" s="1018"/>
      <c r="K269" s="1018"/>
      <c r="L269" s="1018"/>
      <c r="M269" s="1019"/>
    </row>
    <row r="270" spans="1:13" s="102" customFormat="1" x14ac:dyDescent="0.25">
      <c r="A270" s="393"/>
      <c r="C270" s="1022"/>
      <c r="D270" s="1023"/>
      <c r="E270" s="1028"/>
      <c r="F270" s="1029"/>
      <c r="G270" s="1017" t="s">
        <v>1460</v>
      </c>
      <c r="H270" s="1018"/>
      <c r="I270" s="1018"/>
      <c r="J270" s="1018"/>
      <c r="K270" s="1018"/>
      <c r="L270" s="1018"/>
      <c r="M270" s="1019"/>
    </row>
    <row r="271" spans="1:13" s="102" customFormat="1" x14ac:dyDescent="0.25">
      <c r="A271" s="393"/>
      <c r="C271" s="1022"/>
      <c r="D271" s="1023"/>
      <c r="E271" s="1028"/>
      <c r="F271" s="1029"/>
      <c r="G271" s="1017" t="s">
        <v>1461</v>
      </c>
      <c r="H271" s="1018"/>
      <c r="I271" s="1018"/>
      <c r="J271" s="1018"/>
      <c r="K271" s="1018"/>
      <c r="L271" s="1018"/>
      <c r="M271" s="1019"/>
    </row>
    <row r="272" spans="1:13" s="102" customFormat="1" x14ac:dyDescent="0.25">
      <c r="A272" s="393"/>
      <c r="C272" s="1022"/>
      <c r="D272" s="1023"/>
      <c r="E272" s="1028"/>
      <c r="F272" s="1029"/>
      <c r="G272" s="1017" t="s">
        <v>1462</v>
      </c>
      <c r="H272" s="1018"/>
      <c r="I272" s="1018"/>
      <c r="J272" s="1018"/>
      <c r="K272" s="1018"/>
      <c r="L272" s="1018"/>
      <c r="M272" s="1019"/>
    </row>
    <row r="273" spans="1:13" s="102" customFormat="1" x14ac:dyDescent="0.25">
      <c r="A273" s="393"/>
      <c r="C273" s="1022"/>
      <c r="D273" s="1023"/>
      <c r="E273" s="1028"/>
      <c r="F273" s="1029"/>
      <c r="G273" s="1017" t="s">
        <v>1463</v>
      </c>
      <c r="H273" s="1018"/>
      <c r="I273" s="1018"/>
      <c r="J273" s="1018"/>
      <c r="K273" s="1018"/>
      <c r="L273" s="1018"/>
      <c r="M273" s="1019"/>
    </row>
    <row r="274" spans="1:13" s="102" customFormat="1" ht="15.75" thickBot="1" x14ac:dyDescent="0.3">
      <c r="A274" s="393"/>
      <c r="C274" s="1022"/>
      <c r="D274" s="1023"/>
      <c r="E274" s="1030"/>
      <c r="F274" s="1031"/>
      <c r="G274" s="1017" t="s">
        <v>1464</v>
      </c>
      <c r="H274" s="1018"/>
      <c r="I274" s="1018"/>
      <c r="J274" s="1018"/>
      <c r="K274" s="1018"/>
      <c r="L274" s="1018"/>
      <c r="M274" s="1019"/>
    </row>
    <row r="275" spans="1:13" s="102" customFormat="1" ht="30" x14ac:dyDescent="0.25">
      <c r="A275" s="393" t="s">
        <v>1428</v>
      </c>
      <c r="C275" s="1022"/>
      <c r="D275" s="1023"/>
      <c r="E275" s="1026" t="s">
        <v>1465</v>
      </c>
      <c r="F275" s="1027"/>
      <c r="G275" s="1038" t="s">
        <v>1466</v>
      </c>
      <c r="H275" s="1039"/>
      <c r="I275" s="1039"/>
      <c r="J275" s="1039"/>
      <c r="K275" s="1039"/>
      <c r="L275" s="1039"/>
      <c r="M275" s="1040"/>
    </row>
    <row r="276" spans="1:13" s="102" customFormat="1" x14ac:dyDescent="0.25">
      <c r="A276" s="393"/>
      <c r="C276" s="1022"/>
      <c r="D276" s="1023"/>
      <c r="E276" s="1028"/>
      <c r="F276" s="1029"/>
      <c r="G276" s="1017" t="s">
        <v>1467</v>
      </c>
      <c r="H276" s="1018"/>
      <c r="I276" s="1018"/>
      <c r="J276" s="1018"/>
      <c r="K276" s="1018"/>
      <c r="L276" s="1018"/>
      <c r="M276" s="1019"/>
    </row>
    <row r="277" spans="1:13" s="102" customFormat="1" x14ac:dyDescent="0.25">
      <c r="A277" s="393" t="s">
        <v>3074</v>
      </c>
      <c r="C277" s="1022"/>
      <c r="D277" s="1023"/>
      <c r="E277" s="1028"/>
      <c r="F277" s="1029"/>
      <c r="G277" s="1017" t="s">
        <v>2736</v>
      </c>
      <c r="H277" s="1018"/>
      <c r="I277" s="1018"/>
      <c r="J277" s="1018"/>
      <c r="K277" s="1018"/>
      <c r="L277" s="1018"/>
      <c r="M277" s="1019"/>
    </row>
    <row r="278" spans="1:13" s="102" customFormat="1" x14ac:dyDescent="0.25">
      <c r="A278" s="393"/>
      <c r="C278" s="1022"/>
      <c r="D278" s="1023"/>
      <c r="E278" s="1028"/>
      <c r="F278" s="1029"/>
      <c r="G278" s="1017" t="s">
        <v>1468</v>
      </c>
      <c r="H278" s="1018"/>
      <c r="I278" s="1018"/>
      <c r="J278" s="1018"/>
      <c r="K278" s="1018"/>
      <c r="L278" s="1018"/>
      <c r="M278" s="1019"/>
    </row>
    <row r="279" spans="1:13" s="102" customFormat="1" ht="30" x14ac:dyDescent="0.25">
      <c r="A279" s="393" t="s">
        <v>1428</v>
      </c>
      <c r="C279" s="1022"/>
      <c r="D279" s="1023"/>
      <c r="E279" s="1028"/>
      <c r="F279" s="1029"/>
      <c r="G279" s="1017" t="s">
        <v>2737</v>
      </c>
      <c r="H279" s="1018"/>
      <c r="I279" s="1018"/>
      <c r="J279" s="1018"/>
      <c r="K279" s="1018"/>
      <c r="L279" s="1018"/>
      <c r="M279" s="1019"/>
    </row>
    <row r="280" spans="1:13" s="102" customFormat="1" x14ac:dyDescent="0.25">
      <c r="A280" s="393"/>
      <c r="C280" s="1022"/>
      <c r="D280" s="1023"/>
      <c r="E280" s="1028"/>
      <c r="F280" s="1029"/>
      <c r="G280" s="1017" t="s">
        <v>1469</v>
      </c>
      <c r="H280" s="1018"/>
      <c r="I280" s="1018"/>
      <c r="J280" s="1018"/>
      <c r="K280" s="1018"/>
      <c r="L280" s="1018"/>
      <c r="M280" s="1019"/>
    </row>
    <row r="281" spans="1:13" s="102" customFormat="1" x14ac:dyDescent="0.25">
      <c r="A281" s="393"/>
      <c r="C281" s="1022"/>
      <c r="D281" s="1023"/>
      <c r="E281" s="1028"/>
      <c r="F281" s="1029"/>
      <c r="G281" s="1017" t="s">
        <v>1470</v>
      </c>
      <c r="H281" s="1018"/>
      <c r="I281" s="1018"/>
      <c r="J281" s="1018"/>
      <c r="K281" s="1018"/>
      <c r="L281" s="1018"/>
      <c r="M281" s="1019"/>
    </row>
    <row r="282" spans="1:13" s="102" customFormat="1" x14ac:dyDescent="0.25">
      <c r="A282" s="393"/>
      <c r="C282" s="1022"/>
      <c r="D282" s="1023"/>
      <c r="E282" s="1028"/>
      <c r="F282" s="1029"/>
      <c r="G282" s="1017" t="s">
        <v>1471</v>
      </c>
      <c r="H282" s="1018"/>
      <c r="I282" s="1018"/>
      <c r="J282" s="1018"/>
      <c r="K282" s="1018"/>
      <c r="L282" s="1018"/>
      <c r="M282" s="1019"/>
    </row>
    <row r="283" spans="1:13" s="102" customFormat="1" x14ac:dyDescent="0.25">
      <c r="A283" s="393"/>
      <c r="C283" s="1022"/>
      <c r="D283" s="1023"/>
      <c r="E283" s="1028"/>
      <c r="F283" s="1029"/>
      <c r="G283" s="1017" t="s">
        <v>1472</v>
      </c>
      <c r="H283" s="1018"/>
      <c r="I283" s="1018"/>
      <c r="J283" s="1018"/>
      <c r="K283" s="1018"/>
      <c r="L283" s="1018"/>
      <c r="M283" s="1019"/>
    </row>
    <row r="284" spans="1:13" s="102" customFormat="1" x14ac:dyDescent="0.25">
      <c r="A284" s="393"/>
      <c r="C284" s="1022"/>
      <c r="D284" s="1023"/>
      <c r="E284" s="1028"/>
      <c r="F284" s="1029"/>
      <c r="G284" s="1017" t="s">
        <v>1473</v>
      </c>
      <c r="H284" s="1018"/>
      <c r="I284" s="1018"/>
      <c r="J284" s="1018"/>
      <c r="K284" s="1018"/>
      <c r="L284" s="1018"/>
      <c r="M284" s="1019"/>
    </row>
    <row r="285" spans="1:13" s="102" customFormat="1" x14ac:dyDescent="0.25">
      <c r="A285" s="393"/>
      <c r="C285" s="1022"/>
      <c r="D285" s="1023"/>
      <c r="E285" s="1028"/>
      <c r="F285" s="1029"/>
      <c r="G285" s="1017" t="s">
        <v>1474</v>
      </c>
      <c r="H285" s="1018"/>
      <c r="I285" s="1018"/>
      <c r="J285" s="1018"/>
      <c r="K285" s="1018"/>
      <c r="L285" s="1018"/>
      <c r="M285" s="1019"/>
    </row>
    <row r="286" spans="1:13" s="102" customFormat="1" x14ac:dyDescent="0.25">
      <c r="A286" s="393"/>
      <c r="C286" s="1022"/>
      <c r="D286" s="1023"/>
      <c r="E286" s="1028"/>
      <c r="F286" s="1029"/>
      <c r="G286" s="1017" t="s">
        <v>1475</v>
      </c>
      <c r="H286" s="1018"/>
      <c r="I286" s="1018"/>
      <c r="J286" s="1018"/>
      <c r="K286" s="1018"/>
      <c r="L286" s="1018"/>
      <c r="M286" s="1019"/>
    </row>
    <row r="287" spans="1:13" s="102" customFormat="1" x14ac:dyDescent="0.25">
      <c r="A287" s="393"/>
      <c r="C287" s="1022"/>
      <c r="D287" s="1023"/>
      <c r="E287" s="1028"/>
      <c r="F287" s="1029"/>
      <c r="G287" s="1017" t="s">
        <v>1476</v>
      </c>
      <c r="H287" s="1018"/>
      <c r="I287" s="1018"/>
      <c r="J287" s="1018"/>
      <c r="K287" s="1018"/>
      <c r="L287" s="1018"/>
      <c r="M287" s="1019"/>
    </row>
    <row r="288" spans="1:13" s="102" customFormat="1" ht="15" customHeight="1" x14ac:dyDescent="0.25">
      <c r="A288" s="393"/>
      <c r="C288" s="1022"/>
      <c r="D288" s="1023"/>
      <c r="E288" s="1028"/>
      <c r="F288" s="1029"/>
      <c r="G288" s="1017" t="s">
        <v>1477</v>
      </c>
      <c r="H288" s="1018"/>
      <c r="I288" s="1018"/>
      <c r="J288" s="1018"/>
      <c r="K288" s="1018"/>
      <c r="L288" s="1018"/>
      <c r="M288" s="1019"/>
    </row>
    <row r="289" spans="1:14" s="102" customFormat="1" ht="15" customHeight="1" x14ac:dyDescent="0.25">
      <c r="A289" s="393"/>
      <c r="C289" s="1022"/>
      <c r="D289" s="1023"/>
      <c r="E289" s="1028"/>
      <c r="F289" s="1029"/>
      <c r="G289" s="1017" t="s">
        <v>1478</v>
      </c>
      <c r="H289" s="1018"/>
      <c r="I289" s="1018"/>
      <c r="J289" s="1018"/>
      <c r="K289" s="1018"/>
      <c r="L289" s="1018"/>
      <c r="M289" s="1019"/>
    </row>
    <row r="290" spans="1:14" s="102" customFormat="1" ht="15.75" customHeight="1" thickBot="1" x14ac:dyDescent="0.3">
      <c r="A290" s="393"/>
      <c r="C290" s="1024"/>
      <c r="D290" s="1025"/>
      <c r="E290" s="1030"/>
      <c r="F290" s="1031"/>
      <c r="G290" s="1041" t="s">
        <v>1479</v>
      </c>
      <c r="H290" s="1042"/>
      <c r="I290" s="1042"/>
      <c r="J290" s="1042"/>
      <c r="K290" s="1042"/>
      <c r="L290" s="1042"/>
      <c r="M290" s="1043"/>
    </row>
    <row r="291" spans="1:14" s="102" customFormat="1" x14ac:dyDescent="0.25">
      <c r="A291" s="393"/>
      <c r="K291" s="895"/>
      <c r="L291" s="410"/>
      <c r="M291" s="410"/>
    </row>
    <row r="292" spans="1:14" s="102" customFormat="1" x14ac:dyDescent="0.25">
      <c r="A292" s="393"/>
      <c r="K292" s="895"/>
      <c r="L292" s="410"/>
      <c r="M292" s="410"/>
    </row>
    <row r="293" spans="1:14" s="102" customFormat="1" x14ac:dyDescent="0.25">
      <c r="A293" s="393"/>
      <c r="K293" s="895"/>
      <c r="L293" s="410"/>
      <c r="M293" s="410"/>
    </row>
    <row r="294" spans="1:14" s="102" customFormat="1" x14ac:dyDescent="0.25">
      <c r="A294" s="393"/>
      <c r="K294" s="895"/>
      <c r="L294" s="410"/>
      <c r="M294" s="410"/>
    </row>
    <row r="295" spans="1:14" customFormat="1" ht="60" x14ac:dyDescent="0.25">
      <c r="A295" s="369" t="s">
        <v>1436</v>
      </c>
      <c r="L295" s="417"/>
      <c r="M295" s="417"/>
      <c r="N295" s="376"/>
    </row>
    <row r="296" spans="1:14" customFormat="1" ht="15" customHeight="1" x14ac:dyDescent="0.25">
      <c r="A296" s="369"/>
      <c r="L296" s="418"/>
      <c r="M296" s="418"/>
      <c r="N296" s="376"/>
    </row>
    <row r="297" spans="1:14" customFormat="1" ht="15" customHeight="1" x14ac:dyDescent="0.25">
      <c r="A297" s="369"/>
      <c r="L297" s="418"/>
      <c r="M297" s="418"/>
      <c r="N297" s="376"/>
    </row>
    <row r="298" spans="1:14" customFormat="1" ht="15" customHeight="1" x14ac:dyDescent="0.25">
      <c r="A298" s="369"/>
      <c r="L298" s="419"/>
      <c r="M298" s="419"/>
      <c r="N298" s="376"/>
    </row>
    <row r="299" spans="1:14" customFormat="1" ht="15" customHeight="1" x14ac:dyDescent="0.25">
      <c r="A299" s="369"/>
      <c r="L299" s="419"/>
      <c r="M299" s="419"/>
      <c r="N299" s="376"/>
    </row>
    <row r="300" spans="1:14" customFormat="1" ht="15" customHeight="1" x14ac:dyDescent="0.25">
      <c r="A300" s="369"/>
      <c r="L300" s="419"/>
      <c r="M300" s="419"/>
      <c r="N300" s="376"/>
    </row>
    <row r="301" spans="1:14" customFormat="1" ht="15" customHeight="1" x14ac:dyDescent="0.25">
      <c r="A301" s="369"/>
      <c r="L301" s="419"/>
      <c r="M301" s="419"/>
      <c r="N301" s="376"/>
    </row>
    <row r="302" spans="1:14" customFormat="1" ht="15" customHeight="1" x14ac:dyDescent="0.25">
      <c r="A302" s="369"/>
      <c r="L302" s="419"/>
      <c r="M302" s="419"/>
      <c r="N302" s="376"/>
    </row>
    <row r="303" spans="1:14" customFormat="1" ht="15.75" customHeight="1" x14ac:dyDescent="0.25">
      <c r="A303" s="369"/>
      <c r="L303" s="419"/>
      <c r="M303" s="419"/>
      <c r="N303" s="376"/>
    </row>
    <row r="304" spans="1:14" customFormat="1" ht="15" customHeight="1" x14ac:dyDescent="0.25">
      <c r="A304" s="369"/>
      <c r="L304" s="419"/>
      <c r="M304" s="419"/>
      <c r="N304" s="376"/>
    </row>
    <row r="305" spans="1:14" customFormat="1" ht="15" customHeight="1" x14ac:dyDescent="0.25">
      <c r="A305" s="369"/>
      <c r="L305" s="419"/>
      <c r="M305" s="419"/>
      <c r="N305" s="376"/>
    </row>
    <row r="306" spans="1:14" customFormat="1" ht="15" customHeight="1" x14ac:dyDescent="0.25">
      <c r="A306" s="369"/>
      <c r="L306" s="419"/>
      <c r="M306" s="419"/>
      <c r="N306" s="376"/>
    </row>
    <row r="307" spans="1:14" customFormat="1" ht="15" customHeight="1" x14ac:dyDescent="0.25">
      <c r="A307" s="369"/>
      <c r="L307" s="419"/>
      <c r="M307" s="419"/>
      <c r="N307" s="376"/>
    </row>
    <row r="308" spans="1:14" customFormat="1" ht="15" customHeight="1" x14ac:dyDescent="0.25">
      <c r="A308" s="369"/>
      <c r="L308" s="419"/>
      <c r="M308" s="419"/>
      <c r="N308" s="376"/>
    </row>
    <row r="309" spans="1:14" customFormat="1" ht="15" customHeight="1" x14ac:dyDescent="0.25">
      <c r="A309" s="369"/>
      <c r="L309" s="419"/>
      <c r="M309" s="419"/>
      <c r="N309" s="376"/>
    </row>
    <row r="310" spans="1:14" customFormat="1" ht="15" customHeight="1" x14ac:dyDescent="0.25">
      <c r="A310" s="369"/>
      <c r="L310" s="419"/>
      <c r="M310" s="419"/>
      <c r="N310" s="376"/>
    </row>
    <row r="311" spans="1:14" customFormat="1" ht="15" customHeight="1" x14ac:dyDescent="0.25">
      <c r="A311" s="369"/>
      <c r="L311" s="419"/>
      <c r="M311" s="419"/>
      <c r="N311" s="376"/>
    </row>
    <row r="312" spans="1:14" customFormat="1" ht="15" customHeight="1" x14ac:dyDescent="0.25">
      <c r="A312" s="369"/>
      <c r="L312" s="419"/>
      <c r="M312" s="419"/>
      <c r="N312" s="376"/>
    </row>
    <row r="313" spans="1:14" customFormat="1" ht="15" customHeight="1" x14ac:dyDescent="0.25">
      <c r="A313" s="369"/>
      <c r="L313" s="419"/>
      <c r="M313" s="419"/>
      <c r="N313" s="376"/>
    </row>
    <row r="314" spans="1:14" s="22" customFormat="1" ht="15.75" customHeight="1" x14ac:dyDescent="0.2">
      <c r="A314" s="23"/>
    </row>
    <row r="315" spans="1:14" s="22" customFormat="1" ht="15.75" customHeight="1" x14ac:dyDescent="0.2">
      <c r="A315" s="23"/>
    </row>
    <row r="316" spans="1:14" s="22" customFormat="1" ht="15.75" customHeight="1" x14ac:dyDescent="0.2">
      <c r="A316" s="23"/>
    </row>
    <row r="317" spans="1:14" s="22" customFormat="1" ht="15.75" customHeight="1" x14ac:dyDescent="0.2">
      <c r="A317" s="23"/>
    </row>
    <row r="318" spans="1:14" s="22" customFormat="1" ht="15.75" customHeight="1" x14ac:dyDescent="0.2">
      <c r="A318" s="23"/>
    </row>
    <row r="319" spans="1:14" s="22" customFormat="1" ht="15.75" customHeight="1" x14ac:dyDescent="0.2">
      <c r="A319" s="23"/>
    </row>
    <row r="320" spans="1:14" s="22" customFormat="1" ht="15.75" customHeight="1" x14ac:dyDescent="0.2">
      <c r="A320" s="23"/>
    </row>
    <row r="321" spans="1:1" s="22" customFormat="1" ht="15.75" customHeight="1" x14ac:dyDescent="0.2">
      <c r="A321" s="23"/>
    </row>
    <row r="322" spans="1:1" s="22" customFormat="1" ht="15.75" customHeight="1" x14ac:dyDescent="0.2">
      <c r="A322" s="23"/>
    </row>
  </sheetData>
  <mergeCells count="146">
    <mergeCell ref="B1:F1"/>
    <mergeCell ref="B4:F4"/>
    <mergeCell ref="B7:F7"/>
    <mergeCell ref="B10:F10"/>
    <mergeCell ref="C12:F12"/>
    <mergeCell ref="B156:F156"/>
    <mergeCell ref="B51:F51"/>
    <mergeCell ref="B60:F60"/>
    <mergeCell ref="B63:F63"/>
    <mergeCell ref="B65:F65"/>
    <mergeCell ref="B67:F67"/>
    <mergeCell ref="B69:F69"/>
    <mergeCell ref="C100:F100"/>
    <mergeCell ref="C102:F102"/>
    <mergeCell ref="C104:F104"/>
    <mergeCell ref="C106:F106"/>
    <mergeCell ref="C108:F108"/>
    <mergeCell ref="B111:F111"/>
    <mergeCell ref="B112:F112"/>
    <mergeCell ref="B114:F114"/>
    <mergeCell ref="B71:F71"/>
    <mergeCell ref="C18:F18"/>
    <mergeCell ref="B30:F30"/>
    <mergeCell ref="B31:F31"/>
    <mergeCell ref="C14:F14"/>
    <mergeCell ref="B92:F92"/>
    <mergeCell ref="B94:F94"/>
    <mergeCell ref="C96:F96"/>
    <mergeCell ref="C98:F98"/>
    <mergeCell ref="B37:F37"/>
    <mergeCell ref="B44:F44"/>
    <mergeCell ref="B46:F46"/>
    <mergeCell ref="B49:F49"/>
    <mergeCell ref="B33:F33"/>
    <mergeCell ref="B34:F34"/>
    <mergeCell ref="B73:F73"/>
    <mergeCell ref="B75:F75"/>
    <mergeCell ref="B77:F77"/>
    <mergeCell ref="B79:F79"/>
    <mergeCell ref="C16:F16"/>
    <mergeCell ref="B32:F32"/>
    <mergeCell ref="B20:F20"/>
    <mergeCell ref="B22:F22"/>
    <mergeCell ref="B24:F24"/>
    <mergeCell ref="B28:F28"/>
    <mergeCell ref="B120:F120"/>
    <mergeCell ref="B143:F143"/>
    <mergeCell ref="C149:F149"/>
    <mergeCell ref="B151:F151"/>
    <mergeCell ref="B122:F122"/>
    <mergeCell ref="B124:F124"/>
    <mergeCell ref="B127:F127"/>
    <mergeCell ref="C129:F129"/>
    <mergeCell ref="C130:F130"/>
    <mergeCell ref="B131:F131"/>
    <mergeCell ref="C138:F138"/>
    <mergeCell ref="C140:F140"/>
    <mergeCell ref="D135:F135"/>
    <mergeCell ref="B145:F145"/>
    <mergeCell ref="C147:F147"/>
    <mergeCell ref="I220:K220"/>
    <mergeCell ref="I221:K221"/>
    <mergeCell ref="I222:K222"/>
    <mergeCell ref="I223:K223"/>
    <mergeCell ref="I224:K224"/>
    <mergeCell ref="B208:M208"/>
    <mergeCell ref="C210:G210"/>
    <mergeCell ref="I210:M210"/>
    <mergeCell ref="F217:J217"/>
    <mergeCell ref="C218:E219"/>
    <mergeCell ref="F218:H218"/>
    <mergeCell ref="I218:K219"/>
    <mergeCell ref="F230:K230"/>
    <mergeCell ref="C233:M234"/>
    <mergeCell ref="C235:D235"/>
    <mergeCell ref="E235:F235"/>
    <mergeCell ref="G235:M235"/>
    <mergeCell ref="I225:K225"/>
    <mergeCell ref="I226:K226"/>
    <mergeCell ref="I227:K227"/>
    <mergeCell ref="I228:K228"/>
    <mergeCell ref="F229:K229"/>
    <mergeCell ref="G263:M263"/>
    <mergeCell ref="G264:M264"/>
    <mergeCell ref="C236:D246"/>
    <mergeCell ref="E236:F241"/>
    <mergeCell ref="G236:M236"/>
    <mergeCell ref="G237:M237"/>
    <mergeCell ref="G238:M238"/>
    <mergeCell ref="G239:M239"/>
    <mergeCell ref="G240:M240"/>
    <mergeCell ref="G241:M241"/>
    <mergeCell ref="E242:F246"/>
    <mergeCell ref="G242:M242"/>
    <mergeCell ref="G243:M243"/>
    <mergeCell ref="G244:M244"/>
    <mergeCell ref="G245:M245"/>
    <mergeCell ref="G246:M246"/>
    <mergeCell ref="G289:M289"/>
    <mergeCell ref="G290:M290"/>
    <mergeCell ref="G283:M283"/>
    <mergeCell ref="G284:M284"/>
    <mergeCell ref="C247:D265"/>
    <mergeCell ref="E247:F253"/>
    <mergeCell ref="G247:M247"/>
    <mergeCell ref="G248:M248"/>
    <mergeCell ref="G249:M249"/>
    <mergeCell ref="G250:M250"/>
    <mergeCell ref="G251:M251"/>
    <mergeCell ref="G252:M252"/>
    <mergeCell ref="G253:M253"/>
    <mergeCell ref="E254:F265"/>
    <mergeCell ref="G254:M254"/>
    <mergeCell ref="G255:M255"/>
    <mergeCell ref="G256:M256"/>
    <mergeCell ref="G257:M257"/>
    <mergeCell ref="G258:M258"/>
    <mergeCell ref="G259:M259"/>
    <mergeCell ref="G265:M265"/>
    <mergeCell ref="G260:M260"/>
    <mergeCell ref="G261:M261"/>
    <mergeCell ref="G262:M262"/>
    <mergeCell ref="G285:M285"/>
    <mergeCell ref="G286:M286"/>
    <mergeCell ref="G287:M287"/>
    <mergeCell ref="G278:M278"/>
    <mergeCell ref="G279:M279"/>
    <mergeCell ref="G280:M280"/>
    <mergeCell ref="G281:M281"/>
    <mergeCell ref="G282:M282"/>
    <mergeCell ref="C266:D290"/>
    <mergeCell ref="E266:F274"/>
    <mergeCell ref="G266:M266"/>
    <mergeCell ref="G267:M267"/>
    <mergeCell ref="G268:M268"/>
    <mergeCell ref="G269:M269"/>
    <mergeCell ref="G270:M270"/>
    <mergeCell ref="G271:M271"/>
    <mergeCell ref="G272:M272"/>
    <mergeCell ref="G273:M273"/>
    <mergeCell ref="G274:M274"/>
    <mergeCell ref="E275:F290"/>
    <mergeCell ref="G275:M275"/>
    <mergeCell ref="G276:M276"/>
    <mergeCell ref="G277:M277"/>
    <mergeCell ref="G288:M288"/>
  </mergeCells>
  <hyperlinks>
    <hyperlink ref="G1" location="INDICE!A1" display="volver"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2"/>
  <sheetViews>
    <sheetView topLeftCell="A28" workbookViewId="0">
      <selection activeCell="G54" sqref="G54"/>
    </sheetView>
  </sheetViews>
  <sheetFormatPr baseColWidth="10" defaultColWidth="11.42578125" defaultRowHeight="15" x14ac:dyDescent="0.25"/>
  <cols>
    <col min="1" max="1" width="5.7109375" style="369" customWidth="1"/>
    <col min="2" max="2" width="6.28515625" style="369" customWidth="1"/>
    <col min="3" max="3" width="5.7109375" style="369" customWidth="1"/>
    <col min="4" max="4" width="70.42578125" style="369" customWidth="1"/>
    <col min="5" max="16384" width="11.42578125" style="369"/>
  </cols>
  <sheetData>
    <row r="1" spans="1:4" ht="15.75" x14ac:dyDescent="0.25">
      <c r="A1" s="922" t="s">
        <v>3071</v>
      </c>
    </row>
    <row r="2" spans="1:4" ht="15.75" thickBot="1" x14ac:dyDescent="0.3">
      <c r="A2" s="843" t="s">
        <v>2704</v>
      </c>
    </row>
    <row r="3" spans="1:4" x14ac:dyDescent="0.25">
      <c r="A3" s="1127" t="s">
        <v>309</v>
      </c>
      <c r="B3" s="1128"/>
      <c r="C3" s="1131" t="s">
        <v>2080</v>
      </c>
      <c r="D3" s="1132"/>
    </row>
    <row r="4" spans="1:4" ht="15.75" thickBot="1" x14ac:dyDescent="0.3">
      <c r="A4" s="1129"/>
      <c r="B4" s="1130"/>
      <c r="C4" s="1133"/>
      <c r="D4" s="1134"/>
    </row>
    <row r="5" spans="1:4" ht="18.75" customHeight="1" x14ac:dyDescent="0.25">
      <c r="A5" s="930" t="s">
        <v>2621</v>
      </c>
      <c r="B5" s="931" t="s">
        <v>2738</v>
      </c>
      <c r="C5" s="1119" t="s">
        <v>2623</v>
      </c>
      <c r="D5" s="1120"/>
    </row>
    <row r="6" spans="1:4" ht="18.75" customHeight="1" x14ac:dyDescent="0.25">
      <c r="A6" s="932" t="s">
        <v>2621</v>
      </c>
      <c r="B6" s="933" t="s">
        <v>2624</v>
      </c>
      <c r="C6" s="1121" t="s">
        <v>2625</v>
      </c>
      <c r="D6" s="1122"/>
    </row>
    <row r="7" spans="1:4" ht="18.75" customHeight="1" x14ac:dyDescent="0.25">
      <c r="A7" s="934" t="s">
        <v>2621</v>
      </c>
      <c r="B7" s="935" t="s">
        <v>2626</v>
      </c>
      <c r="C7" s="1123" t="s">
        <v>2627</v>
      </c>
      <c r="D7" s="1124"/>
    </row>
    <row r="8" spans="1:4" ht="18.75" customHeight="1" x14ac:dyDescent="0.25">
      <c r="A8" s="932" t="s">
        <v>2621</v>
      </c>
      <c r="B8" s="933" t="s">
        <v>2628</v>
      </c>
      <c r="C8" s="1121" t="s">
        <v>2739</v>
      </c>
      <c r="D8" s="1122"/>
    </row>
    <row r="9" spans="1:4" ht="18.75" customHeight="1" x14ac:dyDescent="0.25">
      <c r="A9" s="934" t="s">
        <v>2621</v>
      </c>
      <c r="B9" s="935" t="s">
        <v>2629</v>
      </c>
      <c r="C9" s="1123" t="s">
        <v>2630</v>
      </c>
      <c r="D9" s="1124"/>
    </row>
    <row r="10" spans="1:4" ht="18.75" x14ac:dyDescent="0.25">
      <c r="A10" s="932" t="s">
        <v>2621</v>
      </c>
      <c r="B10" s="933" t="s">
        <v>2632</v>
      </c>
      <c r="C10" s="1121" t="s">
        <v>2740</v>
      </c>
      <c r="D10" s="1122"/>
    </row>
    <row r="11" spans="1:4" ht="18.75" customHeight="1" x14ac:dyDescent="0.25">
      <c r="A11" s="934" t="s">
        <v>2621</v>
      </c>
      <c r="B11" s="935" t="s">
        <v>2638</v>
      </c>
      <c r="C11" s="1123" t="s">
        <v>2633</v>
      </c>
      <c r="D11" s="1124"/>
    </row>
    <row r="12" spans="1:4" ht="18.75" x14ac:dyDescent="0.25">
      <c r="A12" s="934"/>
      <c r="B12" s="935"/>
      <c r="C12" s="936" t="s">
        <v>2634</v>
      </c>
      <c r="D12" s="955" t="s">
        <v>2635</v>
      </c>
    </row>
    <row r="13" spans="1:4" ht="18.75" x14ac:dyDescent="0.25">
      <c r="A13" s="934"/>
      <c r="B13" s="935"/>
      <c r="C13" s="937" t="s">
        <v>2636</v>
      </c>
      <c r="D13" s="956" t="s">
        <v>2637</v>
      </c>
    </row>
    <row r="14" spans="1:4" ht="18.75" customHeight="1" x14ac:dyDescent="0.25">
      <c r="A14" s="932" t="s">
        <v>2621</v>
      </c>
      <c r="B14" s="933" t="s">
        <v>2640</v>
      </c>
      <c r="C14" s="1121" t="s">
        <v>2639</v>
      </c>
      <c r="D14" s="1122"/>
    </row>
    <row r="15" spans="1:4" ht="18.75" customHeight="1" x14ac:dyDescent="0.25">
      <c r="A15" s="934" t="s">
        <v>2621</v>
      </c>
      <c r="B15" s="935" t="s">
        <v>2641</v>
      </c>
      <c r="C15" s="1123" t="s">
        <v>2741</v>
      </c>
      <c r="D15" s="1124"/>
    </row>
    <row r="16" spans="1:4" ht="18.75" customHeight="1" x14ac:dyDescent="0.25">
      <c r="A16" s="934"/>
      <c r="B16" s="935"/>
      <c r="C16" s="938" t="s">
        <v>2634</v>
      </c>
      <c r="D16" s="957" t="s">
        <v>2742</v>
      </c>
    </row>
    <row r="17" spans="1:4" ht="18.75" customHeight="1" x14ac:dyDescent="0.25">
      <c r="A17" s="934"/>
      <c r="B17" s="935"/>
      <c r="C17" s="938" t="s">
        <v>2636</v>
      </c>
      <c r="D17" s="957" t="s">
        <v>2743</v>
      </c>
    </row>
    <row r="18" spans="1:4" ht="18.75" customHeight="1" x14ac:dyDescent="0.25">
      <c r="A18" s="932" t="s">
        <v>2621</v>
      </c>
      <c r="B18" s="933" t="s">
        <v>2642</v>
      </c>
      <c r="C18" s="1121" t="s">
        <v>2744</v>
      </c>
      <c r="D18" s="1122"/>
    </row>
    <row r="19" spans="1:4" ht="18.75" customHeight="1" x14ac:dyDescent="0.25">
      <c r="A19" s="934"/>
      <c r="B19" s="935"/>
      <c r="C19" s="938" t="s">
        <v>2634</v>
      </c>
      <c r="D19" s="957" t="s">
        <v>2745</v>
      </c>
    </row>
    <row r="20" spans="1:4" ht="18.75" customHeight="1" x14ac:dyDescent="0.25">
      <c r="A20" s="934"/>
      <c r="B20" s="935"/>
      <c r="C20" s="938" t="s">
        <v>2636</v>
      </c>
      <c r="D20" s="957" t="s">
        <v>2746</v>
      </c>
    </row>
    <row r="21" spans="1:4" ht="18.75" customHeight="1" x14ac:dyDescent="0.25">
      <c r="A21" s="932" t="s">
        <v>2621</v>
      </c>
      <c r="B21" s="933" t="s">
        <v>2643</v>
      </c>
      <c r="C21" s="1121" t="s">
        <v>2644</v>
      </c>
      <c r="D21" s="1122"/>
    </row>
    <row r="22" spans="1:4" ht="18.75" customHeight="1" x14ac:dyDescent="0.25">
      <c r="A22" s="934" t="s">
        <v>2621</v>
      </c>
      <c r="B22" s="935" t="s">
        <v>2645</v>
      </c>
      <c r="C22" s="1123" t="s">
        <v>2646</v>
      </c>
      <c r="D22" s="1124"/>
    </row>
    <row r="23" spans="1:4" ht="18.75" customHeight="1" x14ac:dyDescent="0.25">
      <c r="A23" s="932" t="s">
        <v>2621</v>
      </c>
      <c r="B23" s="933" t="s">
        <v>2647</v>
      </c>
      <c r="C23" s="1117" t="s">
        <v>2652</v>
      </c>
      <c r="D23" s="1118"/>
    </row>
    <row r="24" spans="1:4" ht="18.75" customHeight="1" x14ac:dyDescent="0.25">
      <c r="A24" s="934" t="s">
        <v>2621</v>
      </c>
      <c r="B24" s="935" t="s">
        <v>2648</v>
      </c>
      <c r="C24" s="1123" t="s">
        <v>2747</v>
      </c>
      <c r="D24" s="1124"/>
    </row>
    <row r="25" spans="1:4" ht="18.75" customHeight="1" x14ac:dyDescent="0.25">
      <c r="A25" s="934"/>
      <c r="B25" s="935"/>
      <c r="C25" s="938" t="s">
        <v>2634</v>
      </c>
      <c r="D25" s="957" t="s">
        <v>2748</v>
      </c>
    </row>
    <row r="26" spans="1:4" ht="18.75" customHeight="1" x14ac:dyDescent="0.25">
      <c r="A26" s="934"/>
      <c r="B26" s="935"/>
      <c r="C26" s="938" t="s">
        <v>2636</v>
      </c>
      <c r="D26" s="957" t="s">
        <v>2749</v>
      </c>
    </row>
    <row r="27" spans="1:4" ht="18.75" customHeight="1" x14ac:dyDescent="0.25">
      <c r="A27" s="932" t="s">
        <v>2621</v>
      </c>
      <c r="B27" s="933" t="s">
        <v>2649</v>
      </c>
      <c r="C27" s="1121" t="s">
        <v>2663</v>
      </c>
      <c r="D27" s="1122"/>
    </row>
    <row r="28" spans="1:4" ht="18.75" customHeight="1" x14ac:dyDescent="0.25">
      <c r="A28" s="934" t="s">
        <v>2621</v>
      </c>
      <c r="B28" s="935" t="s">
        <v>2650</v>
      </c>
      <c r="C28" s="1123" t="s">
        <v>2656</v>
      </c>
      <c r="D28" s="1124"/>
    </row>
    <row r="29" spans="1:4" ht="18.75" customHeight="1" x14ac:dyDescent="0.25">
      <c r="A29" s="932" t="s">
        <v>2621</v>
      </c>
      <c r="B29" s="933" t="s">
        <v>2651</v>
      </c>
      <c r="C29" s="1121" t="s">
        <v>2658</v>
      </c>
      <c r="D29" s="1122"/>
    </row>
    <row r="30" spans="1:4" ht="18.75" customHeight="1" x14ac:dyDescent="0.25">
      <c r="A30" s="934" t="s">
        <v>2621</v>
      </c>
      <c r="B30" s="935" t="s">
        <v>2653</v>
      </c>
      <c r="C30" s="1123" t="s">
        <v>2660</v>
      </c>
      <c r="D30" s="1124"/>
    </row>
    <row r="31" spans="1:4" ht="19.5" customHeight="1" x14ac:dyDescent="0.25">
      <c r="A31" s="932" t="s">
        <v>2621</v>
      </c>
      <c r="B31" s="933" t="s">
        <v>2655</v>
      </c>
      <c r="C31" s="1121" t="s">
        <v>2750</v>
      </c>
      <c r="D31" s="1122"/>
    </row>
    <row r="32" spans="1:4" ht="18.75" x14ac:dyDescent="0.25">
      <c r="A32" s="934" t="s">
        <v>2621</v>
      </c>
      <c r="B32" s="935" t="s">
        <v>2657</v>
      </c>
      <c r="C32" s="1123" t="s">
        <v>2654</v>
      </c>
      <c r="D32" s="1124"/>
    </row>
    <row r="33" spans="1:4" ht="18.75" x14ac:dyDescent="0.25">
      <c r="A33" s="932" t="s">
        <v>2621</v>
      </c>
      <c r="B33" s="933" t="s">
        <v>2659</v>
      </c>
      <c r="C33" s="1121" t="s">
        <v>2751</v>
      </c>
      <c r="D33" s="1122"/>
    </row>
    <row r="34" spans="1:4" ht="18.75" x14ac:dyDescent="0.25">
      <c r="A34" s="934" t="s">
        <v>2621</v>
      </c>
      <c r="B34" s="935" t="s">
        <v>2661</v>
      </c>
      <c r="C34" s="1123" t="s">
        <v>2662</v>
      </c>
      <c r="D34" s="1124"/>
    </row>
    <row r="35" spans="1:4" ht="19.5" thickBot="1" x14ac:dyDescent="0.3">
      <c r="A35" s="958" t="s">
        <v>2621</v>
      </c>
      <c r="B35" s="959" t="s">
        <v>2752</v>
      </c>
      <c r="C35" s="1135" t="s">
        <v>2664</v>
      </c>
      <c r="D35" s="1136"/>
    </row>
    <row r="36" spans="1:4" s="1006" customFormat="1" ht="26.25" customHeight="1" thickBot="1" x14ac:dyDescent="0.3">
      <c r="A36" s="1003"/>
      <c r="B36" s="1004"/>
      <c r="C36" s="1005"/>
      <c r="D36" s="1005"/>
    </row>
    <row r="37" spans="1:4" x14ac:dyDescent="0.25">
      <c r="A37" s="1127" t="s">
        <v>309</v>
      </c>
      <c r="B37" s="1128"/>
      <c r="C37" s="1131" t="s">
        <v>2080</v>
      </c>
      <c r="D37" s="1132"/>
    </row>
    <row r="38" spans="1:4" ht="15" customHeight="1" thickBot="1" x14ac:dyDescent="0.3">
      <c r="A38" s="1129"/>
      <c r="B38" s="1130"/>
      <c r="C38" s="1133"/>
      <c r="D38" s="1134"/>
    </row>
    <row r="39" spans="1:4" ht="18.75" customHeight="1" x14ac:dyDescent="0.25">
      <c r="A39" s="930" t="s">
        <v>2665</v>
      </c>
      <c r="B39" s="931" t="s">
        <v>2622</v>
      </c>
      <c r="C39" s="1125" t="s">
        <v>2666</v>
      </c>
      <c r="D39" s="1126"/>
    </row>
    <row r="40" spans="1:4" ht="18.75" x14ac:dyDescent="0.25">
      <c r="A40" s="932" t="s">
        <v>2665</v>
      </c>
      <c r="B40" s="933" t="s">
        <v>2624</v>
      </c>
      <c r="C40" s="1117" t="s">
        <v>2753</v>
      </c>
      <c r="D40" s="1118"/>
    </row>
    <row r="41" spans="1:4" ht="18.75" x14ac:dyDescent="0.25">
      <c r="A41" s="934" t="s">
        <v>2665</v>
      </c>
      <c r="B41" s="935" t="s">
        <v>2626</v>
      </c>
      <c r="C41" s="1115" t="s">
        <v>2754</v>
      </c>
      <c r="D41" s="1116"/>
    </row>
    <row r="42" spans="1:4" ht="18.75" x14ac:dyDescent="0.25">
      <c r="A42" s="932" t="s">
        <v>2665</v>
      </c>
      <c r="B42" s="933" t="s">
        <v>2628</v>
      </c>
      <c r="C42" s="1117" t="s">
        <v>2668</v>
      </c>
      <c r="D42" s="1118"/>
    </row>
    <row r="43" spans="1:4" ht="18.75" x14ac:dyDescent="0.25">
      <c r="A43" s="934"/>
      <c r="B43" s="935"/>
      <c r="C43" s="938" t="s">
        <v>2631</v>
      </c>
      <c r="D43" s="957" t="s">
        <v>2669</v>
      </c>
    </row>
    <row r="44" spans="1:4" ht="18.75" x14ac:dyDescent="0.25">
      <c r="A44" s="934"/>
      <c r="B44" s="935"/>
      <c r="C44" s="938" t="s">
        <v>2667</v>
      </c>
      <c r="D44" s="957" t="s">
        <v>2670</v>
      </c>
    </row>
    <row r="45" spans="1:4" ht="18.75" x14ac:dyDescent="0.25">
      <c r="A45" s="934"/>
      <c r="B45" s="935"/>
      <c r="C45" s="938" t="s">
        <v>2671</v>
      </c>
      <c r="D45" s="957" t="s">
        <v>2672</v>
      </c>
    </row>
    <row r="46" spans="1:4" ht="18.75" x14ac:dyDescent="0.25">
      <c r="A46" s="934"/>
      <c r="B46" s="935"/>
      <c r="C46" s="938" t="s">
        <v>2755</v>
      </c>
      <c r="D46" s="957" t="s">
        <v>2756</v>
      </c>
    </row>
    <row r="47" spans="1:4" ht="18.75" x14ac:dyDescent="0.25">
      <c r="A47" s="934" t="s">
        <v>2665</v>
      </c>
      <c r="B47" s="935" t="s">
        <v>2629</v>
      </c>
      <c r="C47" s="1115" t="s">
        <v>2673</v>
      </c>
      <c r="D47" s="1116"/>
    </row>
    <row r="48" spans="1:4" ht="15" customHeight="1" x14ac:dyDescent="0.25">
      <c r="A48" s="932" t="s">
        <v>2665</v>
      </c>
      <c r="B48" s="933" t="s">
        <v>2632</v>
      </c>
      <c r="C48" s="1117" t="s">
        <v>2674</v>
      </c>
      <c r="D48" s="1118"/>
    </row>
    <row r="49" spans="1:4" ht="15.75" customHeight="1" x14ac:dyDescent="0.25">
      <c r="A49" s="934" t="s">
        <v>2665</v>
      </c>
      <c r="B49" s="935" t="s">
        <v>2638</v>
      </c>
      <c r="C49" s="1115" t="s">
        <v>2675</v>
      </c>
      <c r="D49" s="1116"/>
    </row>
    <row r="50" spans="1:4" ht="18.75" customHeight="1" x14ac:dyDescent="0.25">
      <c r="A50" s="932" t="s">
        <v>2665</v>
      </c>
      <c r="B50" s="933" t="s">
        <v>2640</v>
      </c>
      <c r="C50" s="1117" t="s">
        <v>2757</v>
      </c>
      <c r="D50" s="1118"/>
    </row>
    <row r="51" spans="1:4" ht="18.75" customHeight="1" x14ac:dyDescent="0.25">
      <c r="A51" s="934" t="s">
        <v>2665</v>
      </c>
      <c r="B51" s="935" t="s">
        <v>2641</v>
      </c>
      <c r="C51" s="1115" t="s">
        <v>2676</v>
      </c>
      <c r="D51" s="1116"/>
    </row>
    <row r="52" spans="1:4" ht="18.75" x14ac:dyDescent="0.25">
      <c r="A52" s="932" t="s">
        <v>2665</v>
      </c>
      <c r="B52" s="933" t="s">
        <v>2642</v>
      </c>
      <c r="C52" s="1117" t="s">
        <v>2677</v>
      </c>
      <c r="D52" s="1118"/>
    </row>
    <row r="53" spans="1:4" ht="18.75" x14ac:dyDescent="0.25">
      <c r="A53" s="934" t="s">
        <v>2665</v>
      </c>
      <c r="B53" s="935" t="s">
        <v>2643</v>
      </c>
      <c r="C53" s="1115" t="s">
        <v>2678</v>
      </c>
      <c r="D53" s="1116"/>
    </row>
    <row r="54" spans="1:4" ht="18.75" customHeight="1" x14ac:dyDescent="0.25">
      <c r="A54" s="932" t="s">
        <v>2665</v>
      </c>
      <c r="B54" s="933" t="s">
        <v>2645</v>
      </c>
      <c r="C54" s="1117" t="s">
        <v>2758</v>
      </c>
      <c r="D54" s="1118"/>
    </row>
    <row r="55" spans="1:4" ht="18.75" x14ac:dyDescent="0.25">
      <c r="A55" s="934" t="s">
        <v>2665</v>
      </c>
      <c r="B55" s="935" t="s">
        <v>2647</v>
      </c>
      <c r="C55" s="1115" t="s">
        <v>2759</v>
      </c>
      <c r="D55" s="1116"/>
    </row>
    <row r="56" spans="1:4" ht="18.75" customHeight="1" x14ac:dyDescent="0.25">
      <c r="A56" s="932" t="s">
        <v>2665</v>
      </c>
      <c r="B56" s="933" t="s">
        <v>2648</v>
      </c>
      <c r="C56" s="1117" t="s">
        <v>3072</v>
      </c>
      <c r="D56" s="1118"/>
    </row>
    <row r="57" spans="1:4" ht="18.75" x14ac:dyDescent="0.25">
      <c r="A57" s="934" t="s">
        <v>2665</v>
      </c>
      <c r="B57" s="935" t="s">
        <v>2649</v>
      </c>
      <c r="C57" s="1115" t="s">
        <v>3081</v>
      </c>
      <c r="D57" s="1116"/>
    </row>
    <row r="58" spans="1:4" ht="26.25" customHeight="1" thickBot="1" x14ac:dyDescent="0.3"/>
    <row r="59" spans="1:4" x14ac:dyDescent="0.25">
      <c r="A59" s="1107" t="s">
        <v>309</v>
      </c>
      <c r="B59" s="1108"/>
      <c r="C59" s="1111" t="s">
        <v>2080</v>
      </c>
      <c r="D59" s="1112"/>
    </row>
    <row r="60" spans="1:4" ht="15.75" thickBot="1" x14ac:dyDescent="0.3">
      <c r="A60" s="1109"/>
      <c r="B60" s="1110"/>
      <c r="C60" s="1113"/>
      <c r="D60" s="1114"/>
    </row>
    <row r="61" spans="1:4" ht="18.75" x14ac:dyDescent="0.25">
      <c r="A61" s="939" t="s">
        <v>2679</v>
      </c>
      <c r="B61" s="940" t="s">
        <v>2622</v>
      </c>
      <c r="C61" s="1100" t="s">
        <v>2680</v>
      </c>
      <c r="D61" s="1101"/>
    </row>
    <row r="62" spans="1:4" ht="18.75" x14ac:dyDescent="0.25">
      <c r="A62" s="941" t="s">
        <v>2679</v>
      </c>
      <c r="B62" s="942" t="s">
        <v>2624</v>
      </c>
      <c r="C62" s="1102" t="s">
        <v>2697</v>
      </c>
      <c r="D62" s="1103"/>
    </row>
    <row r="63" spans="1:4" ht="18.75" x14ac:dyDescent="0.25">
      <c r="A63" s="943" t="s">
        <v>2679</v>
      </c>
      <c r="B63" s="944" t="s">
        <v>2626</v>
      </c>
      <c r="C63" s="1098" t="s">
        <v>2681</v>
      </c>
      <c r="D63" s="1099"/>
    </row>
    <row r="64" spans="1:4" ht="18.75" x14ac:dyDescent="0.25">
      <c r="A64" s="943"/>
      <c r="B64" s="944"/>
      <c r="C64" s="945" t="s">
        <v>2631</v>
      </c>
      <c r="D64" s="960" t="s">
        <v>2682</v>
      </c>
    </row>
    <row r="65" spans="1:4" ht="18.75" x14ac:dyDescent="0.25">
      <c r="A65" s="943"/>
      <c r="B65" s="944"/>
      <c r="C65" s="945" t="s">
        <v>2667</v>
      </c>
      <c r="D65" s="960" t="s">
        <v>2683</v>
      </c>
    </row>
    <row r="66" spans="1:4" ht="18.75" x14ac:dyDescent="0.25">
      <c r="A66" s="943"/>
      <c r="B66" s="944"/>
      <c r="C66" s="945" t="s">
        <v>2671</v>
      </c>
      <c r="D66" s="960" t="s">
        <v>2684</v>
      </c>
    </row>
    <row r="67" spans="1:4" ht="18.75" x14ac:dyDescent="0.25">
      <c r="A67" s="941" t="s">
        <v>2679</v>
      </c>
      <c r="B67" s="942" t="s">
        <v>2628</v>
      </c>
      <c r="C67" s="1102" t="s">
        <v>2685</v>
      </c>
      <c r="D67" s="1103"/>
    </row>
    <row r="68" spans="1:4" ht="18.75" x14ac:dyDescent="0.25">
      <c r="A68" s="943" t="s">
        <v>2679</v>
      </c>
      <c r="B68" s="944" t="s">
        <v>2629</v>
      </c>
      <c r="C68" s="1098" t="s">
        <v>2686</v>
      </c>
      <c r="D68" s="1099"/>
    </row>
    <row r="69" spans="1:4" ht="18.75" x14ac:dyDescent="0.25">
      <c r="A69" s="941" t="s">
        <v>2679</v>
      </c>
      <c r="B69" s="942" t="s">
        <v>2632</v>
      </c>
      <c r="C69" s="1104" t="s">
        <v>2687</v>
      </c>
      <c r="D69" s="1105"/>
    </row>
    <row r="70" spans="1:4" ht="18.75" x14ac:dyDescent="0.25">
      <c r="A70" s="943"/>
      <c r="B70" s="944"/>
      <c r="C70" s="946" t="s">
        <v>2634</v>
      </c>
      <c r="D70" s="961" t="s">
        <v>2688</v>
      </c>
    </row>
    <row r="71" spans="1:4" ht="18.75" x14ac:dyDescent="0.25">
      <c r="A71" s="943"/>
      <c r="B71" s="944"/>
      <c r="C71" s="947" t="s">
        <v>2636</v>
      </c>
      <c r="D71" s="962" t="s">
        <v>2689</v>
      </c>
    </row>
    <row r="72" spans="1:4" ht="18.75" x14ac:dyDescent="0.25">
      <c r="A72" s="943"/>
      <c r="B72" s="944"/>
      <c r="C72" s="947" t="s">
        <v>2690</v>
      </c>
      <c r="D72" s="962" t="s">
        <v>2691</v>
      </c>
    </row>
    <row r="73" spans="1:4" ht="18.75" x14ac:dyDescent="0.25">
      <c r="A73" s="943"/>
      <c r="B73" s="944"/>
      <c r="C73" s="947" t="s">
        <v>2692</v>
      </c>
      <c r="D73" s="963" t="s">
        <v>2693</v>
      </c>
    </row>
    <row r="74" spans="1:4" ht="18.75" x14ac:dyDescent="0.25">
      <c r="A74" s="941" t="s">
        <v>2679</v>
      </c>
      <c r="B74" s="942" t="s">
        <v>2638</v>
      </c>
      <c r="C74" s="1106" t="s">
        <v>2694</v>
      </c>
      <c r="D74" s="1103"/>
    </row>
    <row r="75" spans="1:4" ht="18.75" x14ac:dyDescent="0.25">
      <c r="A75" s="941"/>
      <c r="B75" s="942"/>
      <c r="C75" s="948" t="s">
        <v>2634</v>
      </c>
      <c r="D75" s="964" t="s">
        <v>2688</v>
      </c>
    </row>
    <row r="76" spans="1:4" ht="18.75" x14ac:dyDescent="0.25">
      <c r="A76" s="941"/>
      <c r="B76" s="942"/>
      <c r="C76" s="948" t="s">
        <v>2636</v>
      </c>
      <c r="D76" s="964" t="s">
        <v>2689</v>
      </c>
    </row>
    <row r="77" spans="1:4" ht="18.75" x14ac:dyDescent="0.25">
      <c r="A77" s="941"/>
      <c r="B77" s="942"/>
      <c r="C77" s="948" t="s">
        <v>2690</v>
      </c>
      <c r="D77" s="964" t="s">
        <v>2691</v>
      </c>
    </row>
    <row r="78" spans="1:4" ht="18.75" x14ac:dyDescent="0.25">
      <c r="A78" s="941"/>
      <c r="B78" s="942"/>
      <c r="C78" s="948" t="s">
        <v>2692</v>
      </c>
      <c r="D78" s="964" t="s">
        <v>2695</v>
      </c>
    </row>
    <row r="79" spans="1:4" ht="18.75" x14ac:dyDescent="0.25">
      <c r="A79" s="943" t="s">
        <v>2679</v>
      </c>
      <c r="B79" s="944" t="s">
        <v>2640</v>
      </c>
      <c r="C79" s="1098" t="s">
        <v>2696</v>
      </c>
      <c r="D79" s="1099"/>
    </row>
    <row r="80" spans="1:4" ht="18.75" x14ac:dyDescent="0.25">
      <c r="A80" s="941" t="s">
        <v>2679</v>
      </c>
      <c r="B80" s="942" t="s">
        <v>2641</v>
      </c>
      <c r="C80" s="1102" t="s">
        <v>2760</v>
      </c>
      <c r="D80" s="1103"/>
    </row>
    <row r="81" spans="1:4" ht="18.75" x14ac:dyDescent="0.25">
      <c r="A81" s="943" t="s">
        <v>2679</v>
      </c>
      <c r="B81" s="944" t="s">
        <v>2642</v>
      </c>
      <c r="C81" s="1098" t="s">
        <v>2698</v>
      </c>
      <c r="D81" s="1099"/>
    </row>
    <row r="82" spans="1:4" ht="18.75" x14ac:dyDescent="0.25">
      <c r="A82" s="943"/>
      <c r="B82" s="944"/>
      <c r="C82" s="946" t="s">
        <v>2634</v>
      </c>
      <c r="D82" s="961" t="s">
        <v>2699</v>
      </c>
    </row>
    <row r="83" spans="1:4" ht="18.75" x14ac:dyDescent="0.25">
      <c r="A83" s="943"/>
      <c r="B83" s="944"/>
      <c r="C83" s="947" t="s">
        <v>2636</v>
      </c>
      <c r="D83" s="962" t="s">
        <v>2700</v>
      </c>
    </row>
    <row r="84" spans="1:4" ht="18.75" x14ac:dyDescent="0.25">
      <c r="A84" s="943"/>
      <c r="B84" s="944"/>
      <c r="C84" s="947" t="s">
        <v>2690</v>
      </c>
      <c r="D84" s="962" t="s">
        <v>2701</v>
      </c>
    </row>
    <row r="85" spans="1:4" ht="18.75" x14ac:dyDescent="0.25">
      <c r="A85" s="941" t="s">
        <v>2679</v>
      </c>
      <c r="B85" s="942" t="s">
        <v>2643</v>
      </c>
      <c r="C85" s="1102" t="s">
        <v>2761</v>
      </c>
      <c r="D85" s="1103"/>
    </row>
    <row r="86" spans="1:4" ht="18.75" x14ac:dyDescent="0.25">
      <c r="A86" s="943"/>
      <c r="B86" s="944"/>
      <c r="C86" s="949" t="s">
        <v>2634</v>
      </c>
      <c r="D86" s="960" t="s">
        <v>2762</v>
      </c>
    </row>
    <row r="87" spans="1:4" ht="18.75" x14ac:dyDescent="0.25">
      <c r="A87" s="943"/>
      <c r="B87" s="944"/>
      <c r="C87" s="949" t="s">
        <v>2636</v>
      </c>
      <c r="D87" s="960" t="s">
        <v>2763</v>
      </c>
    </row>
    <row r="88" spans="1:4" ht="18.75" x14ac:dyDescent="0.25">
      <c r="A88" s="943"/>
      <c r="B88" s="944"/>
      <c r="C88" s="949" t="s">
        <v>2690</v>
      </c>
      <c r="D88" s="960" t="s">
        <v>2702</v>
      </c>
    </row>
    <row r="89" spans="1:4" ht="19.5" thickBot="1" x14ac:dyDescent="0.3">
      <c r="A89" s="950"/>
      <c r="B89" s="951"/>
      <c r="C89" s="949" t="s">
        <v>2692</v>
      </c>
      <c r="D89" s="960" t="s">
        <v>2764</v>
      </c>
    </row>
    <row r="90" spans="1:4" ht="18.75" x14ac:dyDescent="0.25">
      <c r="A90" s="943" t="s">
        <v>2679</v>
      </c>
      <c r="B90" s="944" t="s">
        <v>2765</v>
      </c>
      <c r="C90" s="1098" t="s">
        <v>2602</v>
      </c>
      <c r="D90" s="1099"/>
    </row>
    <row r="91" spans="1:4" ht="18.75" x14ac:dyDescent="0.25">
      <c r="A91" s="943"/>
      <c r="B91" s="944"/>
      <c r="C91" s="946" t="s">
        <v>2634</v>
      </c>
      <c r="D91" s="961" t="s">
        <v>2766</v>
      </c>
    </row>
    <row r="92" spans="1:4" ht="19.5" thickBot="1" x14ac:dyDescent="0.3">
      <c r="A92" s="952"/>
      <c r="B92" s="953"/>
      <c r="C92" s="954" t="s">
        <v>2636</v>
      </c>
      <c r="D92" s="965" t="s">
        <v>2767</v>
      </c>
    </row>
  </sheetData>
  <mergeCells count="56">
    <mergeCell ref="A3:B4"/>
    <mergeCell ref="C3:D4"/>
    <mergeCell ref="C85:D85"/>
    <mergeCell ref="C90:D90"/>
    <mergeCell ref="C53:D53"/>
    <mergeCell ref="C55:D55"/>
    <mergeCell ref="A37:B38"/>
    <mergeCell ref="C37:D38"/>
    <mergeCell ref="C10:D10"/>
    <mergeCell ref="C32:D32"/>
    <mergeCell ref="C33:D33"/>
    <mergeCell ref="C34:D34"/>
    <mergeCell ref="C35:D35"/>
    <mergeCell ref="C11:D11"/>
    <mergeCell ref="C23:D23"/>
    <mergeCell ref="C24:D24"/>
    <mergeCell ref="C39:D39"/>
    <mergeCell ref="C40:D40"/>
    <mergeCell ref="C41:D41"/>
    <mergeCell ref="C29:D29"/>
    <mergeCell ref="C30:D30"/>
    <mergeCell ref="C31:D31"/>
    <mergeCell ref="C42:D42"/>
    <mergeCell ref="C47:D47"/>
    <mergeCell ref="C48:D48"/>
    <mergeCell ref="C49:D49"/>
    <mergeCell ref="C5:D5"/>
    <mergeCell ref="C6:D6"/>
    <mergeCell ref="C8:D8"/>
    <mergeCell ref="C7:D7"/>
    <mergeCell ref="C9:D9"/>
    <mergeCell ref="C14:D14"/>
    <mergeCell ref="C15:D15"/>
    <mergeCell ref="C18:D18"/>
    <mergeCell ref="C21:D21"/>
    <mergeCell ref="C22:D22"/>
    <mergeCell ref="C27:D27"/>
    <mergeCell ref="C28:D28"/>
    <mergeCell ref="A59:B60"/>
    <mergeCell ref="C59:D60"/>
    <mergeCell ref="C51:D51"/>
    <mergeCell ref="C54:D54"/>
    <mergeCell ref="C50:D50"/>
    <mergeCell ref="C56:D56"/>
    <mergeCell ref="C57:D57"/>
    <mergeCell ref="C52:D52"/>
    <mergeCell ref="C63:D63"/>
    <mergeCell ref="C61:D61"/>
    <mergeCell ref="C62:D62"/>
    <mergeCell ref="C67:D67"/>
    <mergeCell ref="C81:D81"/>
    <mergeCell ref="C68:D68"/>
    <mergeCell ref="C69:D69"/>
    <mergeCell ref="C74:D74"/>
    <mergeCell ref="C79:D79"/>
    <mergeCell ref="C80:D8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66"/>
  </sheetPr>
  <dimension ref="A1:X142"/>
  <sheetViews>
    <sheetView topLeftCell="A61" zoomScaleNormal="100" workbookViewId="0">
      <selection activeCell="D9" sqref="D9"/>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8.140625" style="135" customWidth="1"/>
    <col min="5" max="5" width="9.5703125" style="102" customWidth="1"/>
    <col min="6" max="7" width="7.28515625" style="102" bestFit="1" customWidth="1"/>
    <col min="8" max="8" width="4.28515625" style="102" customWidth="1"/>
    <col min="9" max="9" width="8.5703125" style="102" bestFit="1"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5" ht="20.25" x14ac:dyDescent="0.3">
      <c r="B1" s="159"/>
      <c r="C1" s="238"/>
      <c r="D1" s="151" t="s">
        <v>2066</v>
      </c>
      <c r="E1" s="151"/>
      <c r="F1" s="151"/>
      <c r="G1" s="151"/>
      <c r="H1" s="151"/>
      <c r="I1" s="151"/>
      <c r="J1" s="152"/>
      <c r="K1" s="145"/>
    </row>
    <row r="2" spans="1:15" ht="22.5" x14ac:dyDescent="0.3">
      <c r="B2" s="159"/>
      <c r="C2" s="239"/>
      <c r="D2" s="148" t="s">
        <v>1677</v>
      </c>
      <c r="E2" s="145"/>
      <c r="F2" s="146"/>
      <c r="G2" s="146"/>
      <c r="H2" s="146"/>
      <c r="I2" s="146" t="s">
        <v>309</v>
      </c>
      <c r="J2" s="153"/>
      <c r="K2" s="160"/>
    </row>
    <row r="3" spans="1:15" ht="20.25" x14ac:dyDescent="0.3">
      <c r="B3" s="159"/>
      <c r="C3" s="239"/>
      <c r="D3" s="147" t="s">
        <v>3073</v>
      </c>
      <c r="E3" s="145"/>
      <c r="F3" s="145"/>
      <c r="G3" s="145"/>
      <c r="H3" s="145"/>
      <c r="I3" s="145"/>
      <c r="J3" s="154"/>
      <c r="K3" s="145"/>
    </row>
    <row r="4" spans="1:15" s="56" customFormat="1" ht="15.75" x14ac:dyDescent="0.25">
      <c r="A4" s="133"/>
      <c r="B4" s="161"/>
      <c r="C4" s="240" t="s">
        <v>305</v>
      </c>
      <c r="D4" s="149" t="s">
        <v>306</v>
      </c>
      <c r="E4" s="1139" t="s">
        <v>307</v>
      </c>
      <c r="F4" s="1139"/>
      <c r="G4" s="1140" t="s">
        <v>315</v>
      </c>
      <c r="H4" s="1140"/>
      <c r="I4" s="1140"/>
      <c r="J4" s="1010" t="s">
        <v>3083</v>
      </c>
      <c r="K4" s="148"/>
      <c r="N4" s="144"/>
    </row>
    <row r="5" spans="1:15" s="56" customFormat="1" ht="15.75" x14ac:dyDescent="0.25">
      <c r="A5" s="133"/>
      <c r="B5" s="161"/>
      <c r="C5" s="241" t="s">
        <v>302</v>
      </c>
      <c r="D5" s="150" t="s">
        <v>3075</v>
      </c>
      <c r="E5" s="1141">
        <v>45162</v>
      </c>
      <c r="F5" s="1141"/>
      <c r="G5" s="166" t="s">
        <v>311</v>
      </c>
      <c r="H5" s="166"/>
      <c r="I5" s="224">
        <v>1</v>
      </c>
      <c r="J5" s="246" t="s">
        <v>308</v>
      </c>
      <c r="K5" s="162"/>
    </row>
    <row r="6" spans="1:15" s="56" customFormat="1" ht="15.75" x14ac:dyDescent="0.25">
      <c r="A6" s="133"/>
      <c r="B6" s="161"/>
      <c r="C6" s="241" t="s">
        <v>88</v>
      </c>
      <c r="D6" s="150" t="s">
        <v>151</v>
      </c>
      <c r="E6" s="1141">
        <f>+E5+20</f>
        <v>45182</v>
      </c>
      <c r="F6" s="1141"/>
      <c r="G6" s="167" t="s">
        <v>312</v>
      </c>
      <c r="H6" s="167"/>
      <c r="I6" s="224">
        <v>0</v>
      </c>
      <c r="J6" s="247"/>
      <c r="K6" s="163"/>
    </row>
    <row r="7" spans="1:15" ht="15.75" thickBot="1" x14ac:dyDescent="0.3">
      <c r="B7" s="159"/>
      <c r="C7" s="304"/>
      <c r="D7" s="156"/>
      <c r="E7" s="157"/>
      <c r="F7" s="157"/>
      <c r="G7" s="243" t="s">
        <v>313</v>
      </c>
      <c r="H7" s="243"/>
      <c r="I7" s="244" t="s">
        <v>314</v>
      </c>
      <c r="J7" s="158"/>
      <c r="K7" s="143"/>
    </row>
    <row r="8" spans="1:15" x14ac:dyDescent="0.25">
      <c r="B8" s="159"/>
      <c r="C8" s="164"/>
      <c r="D8" s="164"/>
      <c r="E8" s="143"/>
      <c r="G8" s="168"/>
      <c r="H8" s="168"/>
      <c r="I8" s="225"/>
      <c r="J8" s="143"/>
      <c r="K8" s="143"/>
    </row>
    <row r="9" spans="1:15" s="531" customFormat="1" ht="15.75" customHeight="1" x14ac:dyDescent="0.25">
      <c r="A9" s="528"/>
      <c r="B9" s="528"/>
      <c r="C9" s="529" t="s">
        <v>1678</v>
      </c>
      <c r="D9" s="529"/>
      <c r="E9" s="528"/>
      <c r="F9" s="528"/>
      <c r="G9" s="528"/>
      <c r="H9" s="530"/>
      <c r="I9" s="530"/>
      <c r="J9" s="530"/>
      <c r="K9" s="530"/>
      <c r="L9" s="530"/>
      <c r="M9" s="530"/>
      <c r="N9" s="530"/>
      <c r="O9" s="530"/>
    </row>
    <row r="10" spans="1:15" s="531" customFormat="1" x14ac:dyDescent="0.25">
      <c r="A10" s="530"/>
      <c r="B10" s="530"/>
      <c r="C10" s="530"/>
      <c r="D10" s="530"/>
      <c r="E10" s="530"/>
      <c r="F10" s="530"/>
      <c r="G10" s="530"/>
      <c r="H10" s="530"/>
      <c r="I10" s="530"/>
      <c r="J10" s="530"/>
      <c r="K10" s="530"/>
      <c r="L10" s="530"/>
      <c r="M10" s="530"/>
      <c r="N10" s="530"/>
      <c r="O10" s="530"/>
    </row>
    <row r="11" spans="1:15" s="531" customFormat="1" ht="32.25" customHeight="1" x14ac:dyDescent="0.25">
      <c r="A11" s="618"/>
      <c r="B11" s="618"/>
      <c r="C11" s="1153" t="s">
        <v>2768</v>
      </c>
      <c r="D11" s="1153"/>
      <c r="E11" s="1153"/>
      <c r="F11" s="1153"/>
      <c r="G11" s="1153"/>
      <c r="H11" s="1153"/>
      <c r="I11" s="1153"/>
      <c r="J11" s="1153"/>
      <c r="K11" s="618"/>
      <c r="L11" s="619"/>
      <c r="M11" s="619"/>
      <c r="N11" s="619"/>
      <c r="O11" s="619"/>
    </row>
    <row r="12" spans="1:15" s="531" customFormat="1" ht="20.25" customHeight="1" x14ac:dyDescent="0.25">
      <c r="A12" s="618"/>
      <c r="B12" s="618"/>
      <c r="C12" s="1153" t="s">
        <v>2769</v>
      </c>
      <c r="D12" s="1153"/>
      <c r="E12" s="1153"/>
      <c r="F12" s="1153"/>
      <c r="G12" s="1153"/>
      <c r="H12" s="1153"/>
      <c r="I12" s="1153"/>
      <c r="J12" s="1153"/>
      <c r="K12" s="618"/>
      <c r="L12" s="619"/>
      <c r="M12" s="619"/>
      <c r="N12" s="619"/>
      <c r="O12" s="619"/>
    </row>
    <row r="13" spans="1:15" s="531" customFormat="1" ht="27" customHeight="1" x14ac:dyDescent="0.25">
      <c r="A13" s="618"/>
      <c r="B13" s="618"/>
      <c r="C13" s="1154" t="s">
        <v>1679</v>
      </c>
      <c r="D13" s="1154"/>
      <c r="E13" s="1154"/>
      <c r="F13" s="1154"/>
      <c r="G13" s="1154"/>
      <c r="H13" s="1154"/>
      <c r="I13" s="1154"/>
      <c r="J13" s="1154"/>
      <c r="K13" s="618"/>
      <c r="L13" s="619"/>
      <c r="M13" s="619"/>
      <c r="N13" s="619"/>
      <c r="O13" s="619"/>
    </row>
    <row r="14" spans="1:15" s="531" customFormat="1" x14ac:dyDescent="0.25">
      <c r="A14" s="532"/>
      <c r="B14" s="532"/>
      <c r="C14" s="532"/>
      <c r="D14" s="532"/>
      <c r="E14" s="532"/>
      <c r="F14" s="532"/>
      <c r="G14" s="532"/>
      <c r="H14" s="532"/>
      <c r="I14" s="532"/>
      <c r="J14" s="532"/>
      <c r="K14" s="532"/>
      <c r="L14" s="533"/>
      <c r="M14" s="533"/>
      <c r="N14" s="533"/>
      <c r="O14" s="533"/>
    </row>
    <row r="15" spans="1:15" s="531" customFormat="1" ht="15.75" customHeight="1" x14ac:dyDescent="0.25">
      <c r="A15" s="534"/>
      <c r="B15" s="534"/>
      <c r="C15" s="535" t="s">
        <v>1680</v>
      </c>
      <c r="D15" s="534"/>
      <c r="E15" s="534"/>
      <c r="F15" s="534"/>
      <c r="G15" s="534"/>
      <c r="H15" s="534"/>
      <c r="I15" s="534"/>
      <c r="J15" s="534"/>
      <c r="K15" s="534"/>
      <c r="L15" s="533"/>
      <c r="M15" s="533"/>
      <c r="N15" s="533"/>
      <c r="O15" s="533"/>
    </row>
    <row r="16" spans="1:15" s="531" customFormat="1" x14ac:dyDescent="0.25"/>
    <row r="17" spans="1:8" s="531" customFormat="1" x14ac:dyDescent="0.25">
      <c r="A17" s="536"/>
      <c r="C17" s="536" t="s">
        <v>1681</v>
      </c>
    </row>
    <row r="18" spans="1:8" s="531" customFormat="1" x14ac:dyDescent="0.25">
      <c r="C18" s="531" t="s">
        <v>2770</v>
      </c>
    </row>
    <row r="19" spans="1:8" s="531" customFormat="1" x14ac:dyDescent="0.25">
      <c r="C19" s="531" t="s">
        <v>1682</v>
      </c>
    </row>
    <row r="20" spans="1:8" s="531" customFormat="1" x14ac:dyDescent="0.25">
      <c r="C20" s="531" t="s">
        <v>1683</v>
      </c>
    </row>
    <row r="21" spans="1:8" s="531" customFormat="1" x14ac:dyDescent="0.25">
      <c r="C21" s="531" t="s">
        <v>1684</v>
      </c>
    </row>
    <row r="22" spans="1:8" s="531" customFormat="1" x14ac:dyDescent="0.25"/>
    <row r="23" spans="1:8" s="531" customFormat="1" x14ac:dyDescent="0.25">
      <c r="A23" s="536"/>
      <c r="B23" s="536" t="s">
        <v>1685</v>
      </c>
    </row>
    <row r="24" spans="1:8" s="531" customFormat="1" ht="7.5" customHeight="1" x14ac:dyDescent="0.25"/>
    <row r="25" spans="1:8" s="531" customFormat="1" x14ac:dyDescent="0.25">
      <c r="A25" s="536"/>
      <c r="B25" s="536" t="s">
        <v>1686</v>
      </c>
    </row>
    <row r="26" spans="1:8" s="531" customFormat="1" ht="15" customHeight="1" x14ac:dyDescent="0.25">
      <c r="A26" s="620"/>
      <c r="B26" s="620" t="s">
        <v>2771</v>
      </c>
      <c r="C26" s="620"/>
      <c r="D26" s="620"/>
      <c r="E26" s="620"/>
      <c r="F26" s="620"/>
      <c r="G26" s="620"/>
      <c r="H26" s="620"/>
    </row>
    <row r="27" spans="1:8" s="531" customFormat="1" x14ac:dyDescent="0.25">
      <c r="A27" s="537"/>
      <c r="B27" s="537"/>
      <c r="C27" s="537"/>
      <c r="D27" s="537"/>
      <c r="E27" s="537"/>
      <c r="F27" s="537"/>
      <c r="G27" s="537"/>
      <c r="H27" s="537"/>
    </row>
    <row r="28" spans="1:8" s="531" customFormat="1" x14ac:dyDescent="0.25">
      <c r="A28" s="536"/>
      <c r="B28" s="536" t="s">
        <v>1687</v>
      </c>
    </row>
    <row r="29" spans="1:8" s="531" customFormat="1" x14ac:dyDescent="0.25">
      <c r="B29" s="531" t="s">
        <v>1688</v>
      </c>
      <c r="E29" s="531" t="s">
        <v>1689</v>
      </c>
    </row>
    <row r="30" spans="1:8" s="531" customFormat="1" x14ac:dyDescent="0.25">
      <c r="B30" s="531" t="s">
        <v>1690</v>
      </c>
      <c r="E30" s="531" t="s">
        <v>1691</v>
      </c>
    </row>
    <row r="31" spans="1:8" s="531" customFormat="1" x14ac:dyDescent="0.25">
      <c r="B31" s="531" t="s">
        <v>1692</v>
      </c>
      <c r="E31" s="531" t="s">
        <v>1693</v>
      </c>
    </row>
    <row r="32" spans="1:8" s="531" customFormat="1" x14ac:dyDescent="0.25"/>
    <row r="33" spans="1:11" s="531" customFormat="1" x14ac:dyDescent="0.25">
      <c r="A33" s="536"/>
      <c r="B33" s="536" t="s">
        <v>2059</v>
      </c>
    </row>
    <row r="34" spans="1:11" s="531" customFormat="1" x14ac:dyDescent="0.25">
      <c r="B34" s="531" t="s">
        <v>1694</v>
      </c>
      <c r="E34" s="531" t="s">
        <v>1695</v>
      </c>
    </row>
    <row r="35" spans="1:11" s="531" customFormat="1" x14ac:dyDescent="0.25">
      <c r="B35" s="531" t="s">
        <v>1696</v>
      </c>
      <c r="E35" s="531" t="s">
        <v>1697</v>
      </c>
    </row>
    <row r="36" spans="1:11" s="531" customFormat="1" x14ac:dyDescent="0.25">
      <c r="B36" s="531" t="s">
        <v>2772</v>
      </c>
      <c r="E36" s="531" t="s">
        <v>1698</v>
      </c>
    </row>
    <row r="37" spans="1:11" s="531" customFormat="1" x14ac:dyDescent="0.25"/>
    <row r="38" spans="1:11" s="531" customFormat="1" x14ac:dyDescent="0.25">
      <c r="A38" s="536"/>
      <c r="B38" s="536" t="s">
        <v>2060</v>
      </c>
    </row>
    <row r="39" spans="1:11" s="531" customFormat="1" x14ac:dyDescent="0.25">
      <c r="B39" s="531" t="s">
        <v>2773</v>
      </c>
    </row>
    <row r="40" spans="1:11" s="531" customFormat="1" x14ac:dyDescent="0.25">
      <c r="B40" s="531" t="s">
        <v>1699</v>
      </c>
    </row>
    <row r="41" spans="1:11" s="531" customFormat="1" ht="15" customHeight="1" x14ac:dyDescent="0.25">
      <c r="A41" s="537"/>
      <c r="B41" s="620" t="s">
        <v>1700</v>
      </c>
      <c r="C41" s="537"/>
      <c r="D41" s="537"/>
      <c r="E41" s="537"/>
      <c r="F41" s="537"/>
      <c r="G41" s="537"/>
      <c r="H41" s="537"/>
    </row>
    <row r="42" spans="1:11" s="440" customFormat="1" ht="15.75" thickBot="1" x14ac:dyDescent="0.3">
      <c r="A42" s="538"/>
      <c r="B42" s="539"/>
      <c r="C42" s="540"/>
      <c r="D42" s="540"/>
      <c r="E42" s="541"/>
      <c r="G42" s="542"/>
      <c r="H42" s="542"/>
      <c r="I42" s="543"/>
      <c r="J42" s="541"/>
      <c r="K42" s="541"/>
    </row>
    <row r="43" spans="1:11" s="440" customFormat="1" ht="15.75" thickBot="1" x14ac:dyDescent="0.3">
      <c r="A43" s="538"/>
      <c r="B43" s="544"/>
      <c r="C43" s="1142" t="s">
        <v>301</v>
      </c>
      <c r="D43" s="1143"/>
      <c r="E43" s="1146" t="s">
        <v>244</v>
      </c>
      <c r="F43" s="1148" t="s">
        <v>318</v>
      </c>
      <c r="G43" s="1148"/>
      <c r="H43" s="1148"/>
      <c r="I43" s="1149" t="s">
        <v>1711</v>
      </c>
      <c r="J43" s="1150"/>
    </row>
    <row r="44" spans="1:11" s="549" customFormat="1" ht="15.75" thickBot="1" x14ac:dyDescent="0.3">
      <c r="A44" s="545"/>
      <c r="B44" s="546"/>
      <c r="C44" s="1144"/>
      <c r="D44" s="1145"/>
      <c r="E44" s="1147"/>
      <c r="F44" s="547" t="s">
        <v>311</v>
      </c>
      <c r="G44" s="547" t="s">
        <v>312</v>
      </c>
      <c r="H44" s="547" t="s">
        <v>313</v>
      </c>
      <c r="I44" s="1151"/>
      <c r="J44" s="1152"/>
      <c r="K44" s="548"/>
    </row>
    <row r="45" spans="1:11" s="549" customFormat="1" x14ac:dyDescent="0.25">
      <c r="A45" s="545"/>
      <c r="B45" s="546" t="s">
        <v>356</v>
      </c>
      <c r="C45" s="1157"/>
      <c r="D45" s="1158"/>
      <c r="E45" s="550"/>
      <c r="F45" s="550"/>
      <c r="G45" s="551"/>
      <c r="H45" s="551"/>
      <c r="I45" s="552"/>
      <c r="J45" s="553"/>
      <c r="K45" s="554"/>
    </row>
    <row r="46" spans="1:11" s="440" customFormat="1" ht="31.5" x14ac:dyDescent="0.25">
      <c r="A46" s="538">
        <v>11</v>
      </c>
      <c r="B46" s="544">
        <v>1</v>
      </c>
      <c r="C46" s="1137" t="s">
        <v>1701</v>
      </c>
      <c r="D46" s="1138"/>
      <c r="E46" s="555" t="s">
        <v>312</v>
      </c>
      <c r="F46" s="139">
        <f>SUMIF(E46,G$5,I$5)</f>
        <v>0</v>
      </c>
      <c r="G46" s="142">
        <f>SUMIF(G$6,E46,I$5)</f>
        <v>1</v>
      </c>
      <c r="H46" s="142">
        <f>SUMIF(E46,G$7,I$5)</f>
        <v>0</v>
      </c>
      <c r="I46" s="1155"/>
      <c r="J46" s="1156"/>
      <c r="K46" s="557"/>
    </row>
    <row r="47" spans="1:11" s="440" customFormat="1" ht="31.5" x14ac:dyDescent="0.25">
      <c r="A47" s="538">
        <v>11</v>
      </c>
      <c r="B47" s="544">
        <v>2</v>
      </c>
      <c r="C47" s="1137" t="s">
        <v>2774</v>
      </c>
      <c r="D47" s="1138"/>
      <c r="E47" s="558" t="s">
        <v>311</v>
      </c>
      <c r="F47" s="139">
        <f t="shared" ref="F47:F57" si="0">SUMIF(E47,G$5,I$5)</f>
        <v>1</v>
      </c>
      <c r="G47" s="142">
        <f t="shared" ref="G47:G57" si="1">SUMIF(G$6,E47,I$5)</f>
        <v>0</v>
      </c>
      <c r="H47" s="142">
        <f t="shared" ref="H47:H57" si="2">SUMIF(E47,G$7,I$5)</f>
        <v>0</v>
      </c>
      <c r="I47" s="1155"/>
      <c r="J47" s="1156"/>
      <c r="K47" s="557"/>
    </row>
    <row r="48" spans="1:11" s="440" customFormat="1" ht="31.5" x14ac:dyDescent="0.25">
      <c r="A48" s="538">
        <v>11</v>
      </c>
      <c r="B48" s="544">
        <v>3</v>
      </c>
      <c r="C48" s="1137" t="s">
        <v>1702</v>
      </c>
      <c r="D48" s="1138"/>
      <c r="E48" s="558"/>
      <c r="F48" s="139">
        <f t="shared" si="0"/>
        <v>0</v>
      </c>
      <c r="G48" s="142">
        <f t="shared" si="1"/>
        <v>0</v>
      </c>
      <c r="H48" s="142">
        <f t="shared" si="2"/>
        <v>0</v>
      </c>
      <c r="I48" s="1155"/>
      <c r="J48" s="1156"/>
      <c r="K48" s="557"/>
    </row>
    <row r="49" spans="1:22" s="440" customFormat="1" ht="31.5" x14ac:dyDescent="0.25">
      <c r="A49" s="538">
        <v>11</v>
      </c>
      <c r="B49" s="544">
        <v>4</v>
      </c>
      <c r="C49" s="1137" t="s">
        <v>1703</v>
      </c>
      <c r="D49" s="1138"/>
      <c r="E49" s="558"/>
      <c r="F49" s="139">
        <f t="shared" si="0"/>
        <v>0</v>
      </c>
      <c r="G49" s="142">
        <f t="shared" si="1"/>
        <v>0</v>
      </c>
      <c r="H49" s="142">
        <f t="shared" si="2"/>
        <v>0</v>
      </c>
      <c r="I49" s="1155"/>
      <c r="J49" s="1156"/>
      <c r="K49" s="557"/>
    </row>
    <row r="50" spans="1:22" s="440" customFormat="1" ht="31.5" x14ac:dyDescent="0.25">
      <c r="A50" s="538">
        <v>11</v>
      </c>
      <c r="B50" s="544">
        <v>5</v>
      </c>
      <c r="C50" s="1137" t="s">
        <v>2775</v>
      </c>
      <c r="D50" s="1138"/>
      <c r="E50" s="558"/>
      <c r="F50" s="139">
        <f t="shared" si="0"/>
        <v>0</v>
      </c>
      <c r="G50" s="142">
        <f t="shared" si="1"/>
        <v>0</v>
      </c>
      <c r="H50" s="142">
        <f t="shared" si="2"/>
        <v>0</v>
      </c>
      <c r="I50" s="1155"/>
      <c r="J50" s="1156"/>
      <c r="K50" s="557"/>
    </row>
    <row r="51" spans="1:22" s="440" customFormat="1" ht="31.5" x14ac:dyDescent="0.25">
      <c r="A51" s="538">
        <v>11</v>
      </c>
      <c r="B51" s="544">
        <v>5.0999999999999996</v>
      </c>
      <c r="C51" s="1137" t="s">
        <v>1704</v>
      </c>
      <c r="D51" s="1138"/>
      <c r="E51" s="558"/>
      <c r="F51" s="139">
        <f t="shared" si="0"/>
        <v>0</v>
      </c>
      <c r="G51" s="142">
        <f t="shared" si="1"/>
        <v>0</v>
      </c>
      <c r="H51" s="142">
        <f t="shared" si="2"/>
        <v>0</v>
      </c>
      <c r="I51" s="1155"/>
      <c r="J51" s="1156"/>
      <c r="K51" s="557"/>
    </row>
    <row r="52" spans="1:22" s="440" customFormat="1" ht="31.5" x14ac:dyDescent="0.25">
      <c r="A52" s="538">
        <v>11</v>
      </c>
      <c r="B52" s="544">
        <v>5.2</v>
      </c>
      <c r="C52" s="1137" t="s">
        <v>1705</v>
      </c>
      <c r="D52" s="1138"/>
      <c r="E52" s="558"/>
      <c r="F52" s="139">
        <f t="shared" si="0"/>
        <v>0</v>
      </c>
      <c r="G52" s="142">
        <f t="shared" si="1"/>
        <v>0</v>
      </c>
      <c r="H52" s="142">
        <f t="shared" si="2"/>
        <v>0</v>
      </c>
      <c r="I52" s="1155"/>
      <c r="J52" s="1156"/>
      <c r="K52" s="557"/>
    </row>
    <row r="53" spans="1:22" s="440" customFormat="1" ht="31.5" x14ac:dyDescent="0.25">
      <c r="A53" s="538">
        <v>11</v>
      </c>
      <c r="B53" s="544">
        <v>6</v>
      </c>
      <c r="C53" s="1137" t="s">
        <v>1706</v>
      </c>
      <c r="D53" s="1138"/>
      <c r="E53" s="558"/>
      <c r="F53" s="139">
        <f t="shared" si="0"/>
        <v>0</v>
      </c>
      <c r="G53" s="142">
        <f t="shared" si="1"/>
        <v>0</v>
      </c>
      <c r="H53" s="142">
        <f t="shared" si="2"/>
        <v>0</v>
      </c>
      <c r="I53" s="1155"/>
      <c r="J53" s="1156"/>
      <c r="K53" s="557"/>
    </row>
    <row r="54" spans="1:22" s="440" customFormat="1" ht="31.5" x14ac:dyDescent="0.25">
      <c r="A54" s="538">
        <v>11</v>
      </c>
      <c r="B54" s="544">
        <v>6.1</v>
      </c>
      <c r="C54" s="1137" t="s">
        <v>1707</v>
      </c>
      <c r="D54" s="1138"/>
      <c r="E54" s="558"/>
      <c r="F54" s="139">
        <f t="shared" si="0"/>
        <v>0</v>
      </c>
      <c r="G54" s="142">
        <f t="shared" si="1"/>
        <v>0</v>
      </c>
      <c r="H54" s="142">
        <f t="shared" si="2"/>
        <v>0</v>
      </c>
      <c r="I54" s="1155"/>
      <c r="J54" s="1156"/>
      <c r="K54" s="557"/>
    </row>
    <row r="55" spans="1:22" s="440" customFormat="1" ht="31.5" x14ac:dyDescent="0.25">
      <c r="A55" s="538">
        <v>11</v>
      </c>
      <c r="B55" s="544">
        <v>6.2</v>
      </c>
      <c r="C55" s="1137" t="s">
        <v>1708</v>
      </c>
      <c r="D55" s="1138"/>
      <c r="E55" s="558"/>
      <c r="F55" s="139">
        <f t="shared" si="0"/>
        <v>0</v>
      </c>
      <c r="G55" s="142">
        <f t="shared" si="1"/>
        <v>0</v>
      </c>
      <c r="H55" s="142">
        <f t="shared" si="2"/>
        <v>0</v>
      </c>
      <c r="I55" s="1155"/>
      <c r="J55" s="1156"/>
      <c r="K55" s="557"/>
    </row>
    <row r="56" spans="1:22" s="440" customFormat="1" ht="31.5" x14ac:dyDescent="0.25">
      <c r="A56" s="538">
        <v>11</v>
      </c>
      <c r="B56" s="544">
        <v>6.3</v>
      </c>
      <c r="C56" s="1137" t="s">
        <v>1709</v>
      </c>
      <c r="D56" s="1138"/>
      <c r="E56" s="558" t="s">
        <v>311</v>
      </c>
      <c r="F56" s="139">
        <f t="shared" si="0"/>
        <v>1</v>
      </c>
      <c r="G56" s="142">
        <f t="shared" si="1"/>
        <v>0</v>
      </c>
      <c r="H56" s="142">
        <f t="shared" si="2"/>
        <v>0</v>
      </c>
      <c r="I56" s="1155"/>
      <c r="J56" s="1156"/>
      <c r="K56" s="557"/>
    </row>
    <row r="57" spans="1:22" s="440" customFormat="1" ht="46.5" x14ac:dyDescent="0.25">
      <c r="A57" s="538">
        <v>111</v>
      </c>
      <c r="B57" s="544">
        <v>6.4</v>
      </c>
      <c r="C57" s="1137" t="s">
        <v>1710</v>
      </c>
      <c r="D57" s="1138"/>
      <c r="E57" s="558" t="s">
        <v>311</v>
      </c>
      <c r="F57" s="139">
        <f t="shared" si="0"/>
        <v>1</v>
      </c>
      <c r="G57" s="142">
        <f t="shared" si="1"/>
        <v>0</v>
      </c>
      <c r="H57" s="142">
        <f t="shared" si="2"/>
        <v>0</v>
      </c>
      <c r="I57" s="1155"/>
      <c r="J57" s="1156"/>
      <c r="K57" s="557"/>
    </row>
    <row r="58" spans="1:22" s="440" customFormat="1" x14ac:dyDescent="0.25">
      <c r="A58" s="538"/>
      <c r="B58" s="544">
        <v>58</v>
      </c>
      <c r="C58" s="1137"/>
      <c r="D58" s="1138"/>
      <c r="E58" s="558" t="s">
        <v>311</v>
      </c>
      <c r="F58" s="555">
        <v>1</v>
      </c>
      <c r="G58" s="556">
        <v>0</v>
      </c>
      <c r="H58" s="556">
        <v>0</v>
      </c>
      <c r="I58" s="1155"/>
      <c r="J58" s="1156"/>
      <c r="K58" s="557"/>
    </row>
    <row r="59" spans="1:22" s="440" customFormat="1" x14ac:dyDescent="0.25">
      <c r="A59" s="538"/>
      <c r="B59" s="544">
        <v>59</v>
      </c>
      <c r="C59" s="1137"/>
      <c r="D59" s="1138"/>
      <c r="E59" s="558" t="s">
        <v>312</v>
      </c>
      <c r="F59" s="555">
        <v>1</v>
      </c>
      <c r="G59" s="556">
        <v>1</v>
      </c>
      <c r="H59" s="556">
        <v>0</v>
      </c>
      <c r="I59" s="1155"/>
      <c r="J59" s="1156"/>
      <c r="K59" s="557"/>
    </row>
    <row r="60" spans="1:22" s="440" customFormat="1" x14ac:dyDescent="0.25">
      <c r="A60" s="538"/>
      <c r="B60" s="544">
        <v>60</v>
      </c>
      <c r="C60" s="1137"/>
      <c r="D60" s="1138"/>
      <c r="E60" s="558" t="s">
        <v>313</v>
      </c>
      <c r="F60" s="555">
        <v>0</v>
      </c>
      <c r="G60" s="556">
        <v>0</v>
      </c>
      <c r="H60" s="556">
        <v>1</v>
      </c>
      <c r="I60" s="1155"/>
      <c r="J60" s="1156"/>
      <c r="K60" s="557"/>
    </row>
    <row r="61" spans="1:22" s="440" customFormat="1" ht="15.75" thickBot="1" x14ac:dyDescent="0.3">
      <c r="A61" s="538"/>
      <c r="B61" s="544">
        <v>61</v>
      </c>
      <c r="C61" s="1169"/>
      <c r="D61" s="1170"/>
      <c r="E61" s="559"/>
      <c r="F61" s="560">
        <v>0</v>
      </c>
      <c r="G61" s="561">
        <v>0</v>
      </c>
      <c r="H61" s="561">
        <v>0</v>
      </c>
      <c r="I61" s="1171"/>
      <c r="J61" s="1172"/>
      <c r="K61" s="557"/>
    </row>
    <row r="62" spans="1:22" s="440" customFormat="1" ht="23.25" x14ac:dyDescent="0.35">
      <c r="A62" s="538"/>
      <c r="B62" s="544"/>
      <c r="C62" s="540"/>
      <c r="D62" s="540"/>
      <c r="E62" s="541"/>
      <c r="F62" s="773" t="s">
        <v>311</v>
      </c>
      <c r="G62" s="773" t="s">
        <v>312</v>
      </c>
      <c r="H62" s="773" t="s">
        <v>313</v>
      </c>
      <c r="I62" s="774" t="s">
        <v>317</v>
      </c>
      <c r="J62" s="562"/>
      <c r="K62" s="562"/>
      <c r="L62" s="563" t="s">
        <v>2776</v>
      </c>
      <c r="M62" s="563"/>
      <c r="N62" s="563"/>
      <c r="O62" s="563"/>
      <c r="P62" s="563"/>
      <c r="Q62" s="563"/>
      <c r="R62" s="563"/>
      <c r="S62" s="563"/>
      <c r="T62" s="564"/>
      <c r="U62" s="563"/>
      <c r="V62" s="563"/>
    </row>
    <row r="63" spans="1:22" s="440" customFormat="1" ht="15.75" thickBot="1" x14ac:dyDescent="0.3">
      <c r="A63" s="538"/>
      <c r="B63" s="544"/>
      <c r="C63" s="565"/>
      <c r="D63" s="565"/>
      <c r="E63" s="440" t="s">
        <v>316</v>
      </c>
      <c r="F63" s="775">
        <f>SUM(F45:F61)</f>
        <v>5</v>
      </c>
      <c r="G63" s="775">
        <f t="shared" ref="G63:H63" si="3">SUM(G45:G61)</f>
        <v>2</v>
      </c>
      <c r="H63" s="775">
        <f t="shared" si="3"/>
        <v>1</v>
      </c>
      <c r="I63" s="776">
        <f>+F63+G63</f>
        <v>7</v>
      </c>
      <c r="L63" s="1162" t="s">
        <v>349</v>
      </c>
      <c r="M63" s="1162"/>
      <c r="N63" s="1162"/>
      <c r="O63" s="1162"/>
      <c r="P63" s="1162"/>
      <c r="Q63" s="566"/>
      <c r="R63" s="1162" t="s">
        <v>350</v>
      </c>
      <c r="S63" s="1162"/>
      <c r="T63" s="1162"/>
      <c r="U63" s="1162"/>
      <c r="V63" s="1162"/>
    </row>
    <row r="64" spans="1:22" s="440" customFormat="1" ht="15.75" thickBot="1" x14ac:dyDescent="0.3">
      <c r="A64" s="538"/>
      <c r="B64" s="544"/>
      <c r="C64" s="565"/>
      <c r="D64" s="567" t="s">
        <v>1712</v>
      </c>
      <c r="E64" s="568"/>
      <c r="F64" s="1163">
        <f>+F63/I63</f>
        <v>0.7142857142857143</v>
      </c>
      <c r="G64" s="1163">
        <f>+G63/I63</f>
        <v>0.2857142857142857</v>
      </c>
      <c r="H64" s="777"/>
      <c r="I64" s="1163">
        <v>1</v>
      </c>
      <c r="L64" s="569"/>
      <c r="M64" s="570"/>
      <c r="N64" s="566"/>
      <c r="O64" s="566"/>
      <c r="P64" s="566"/>
      <c r="Q64" s="566"/>
      <c r="R64" s="566"/>
      <c r="S64" s="566"/>
      <c r="T64" s="571"/>
      <c r="U64" s="572"/>
      <c r="V64" s="572"/>
    </row>
    <row r="65" spans="1:24" s="440" customFormat="1" ht="15.75" thickBot="1" x14ac:dyDescent="0.3">
      <c r="A65" s="538"/>
      <c r="B65" s="544"/>
      <c r="C65" s="565"/>
      <c r="D65" s="567" t="s">
        <v>1713</v>
      </c>
      <c r="E65" s="568"/>
      <c r="F65" s="1164"/>
      <c r="G65" s="1164"/>
      <c r="H65" s="777"/>
      <c r="I65" s="1164"/>
      <c r="L65" s="1165" t="s">
        <v>320</v>
      </c>
      <c r="M65" s="1166"/>
      <c r="N65" s="1166"/>
      <c r="O65" s="1166"/>
      <c r="P65" s="1167"/>
      <c r="Q65" s="566"/>
      <c r="R65" s="1165" t="s">
        <v>321</v>
      </c>
      <c r="S65" s="1166"/>
      <c r="T65" s="1168"/>
      <c r="U65" s="1166"/>
      <c r="V65" s="1167"/>
    </row>
    <row r="66" spans="1:24" s="440" customFormat="1" ht="38.25" x14ac:dyDescent="0.25">
      <c r="A66" s="538"/>
      <c r="B66" s="544"/>
      <c r="C66" s="565"/>
      <c r="D66" s="573"/>
      <c r="E66" s="531"/>
      <c r="F66" s="574"/>
      <c r="G66" s="574"/>
      <c r="H66" s="575"/>
      <c r="I66" s="576"/>
      <c r="L66" s="577" t="s">
        <v>322</v>
      </c>
      <c r="M66" s="578" t="s">
        <v>323</v>
      </c>
      <c r="N66" s="578" t="s">
        <v>324</v>
      </c>
      <c r="O66" s="578" t="s">
        <v>325</v>
      </c>
      <c r="P66" s="579" t="s">
        <v>326</v>
      </c>
      <c r="Q66" s="580"/>
      <c r="R66" s="581" t="s">
        <v>322</v>
      </c>
      <c r="S66" s="578" t="s">
        <v>323</v>
      </c>
      <c r="T66" s="578" t="s">
        <v>327</v>
      </c>
      <c r="U66" s="578" t="s">
        <v>325</v>
      </c>
      <c r="V66" s="579" t="s">
        <v>326</v>
      </c>
    </row>
    <row r="67" spans="1:24" s="440" customFormat="1" x14ac:dyDescent="0.25">
      <c r="A67" s="538"/>
      <c r="B67" s="544"/>
      <c r="C67" s="565"/>
      <c r="D67" s="573" t="s">
        <v>324</v>
      </c>
      <c r="E67" s="582">
        <f>+F64</f>
        <v>0.7142857142857143</v>
      </c>
      <c r="F67" s="574"/>
      <c r="G67" s="574"/>
      <c r="H67" s="575"/>
      <c r="I67" s="576"/>
      <c r="L67" s="583" t="s">
        <v>328</v>
      </c>
      <c r="M67" s="584" t="s">
        <v>329</v>
      </c>
      <c r="N67" s="585" t="s">
        <v>330</v>
      </c>
      <c r="O67" s="586" t="s">
        <v>331</v>
      </c>
      <c r="P67" s="587" t="s">
        <v>332</v>
      </c>
      <c r="Q67" s="588"/>
      <c r="R67" s="589" t="s">
        <v>328</v>
      </c>
      <c r="S67" s="584" t="s">
        <v>333</v>
      </c>
      <c r="T67" s="590" t="s">
        <v>334</v>
      </c>
      <c r="U67" s="586" t="s">
        <v>331</v>
      </c>
      <c r="V67" s="587" t="s">
        <v>335</v>
      </c>
    </row>
    <row r="68" spans="1:24" s="440" customFormat="1" ht="30" x14ac:dyDescent="0.25">
      <c r="A68" s="538"/>
      <c r="B68" s="544"/>
      <c r="C68" s="565"/>
      <c r="D68" s="573" t="s">
        <v>327</v>
      </c>
      <c r="E68" s="582">
        <f>+G64</f>
        <v>0.2857142857142857</v>
      </c>
      <c r="F68" s="574"/>
      <c r="G68" s="574"/>
      <c r="H68" s="575"/>
      <c r="I68" s="576"/>
      <c r="L68" s="583" t="s">
        <v>336</v>
      </c>
      <c r="M68" s="584" t="s">
        <v>329</v>
      </c>
      <c r="N68" s="585" t="s">
        <v>337</v>
      </c>
      <c r="O68" s="586" t="s">
        <v>338</v>
      </c>
      <c r="P68" s="587" t="s">
        <v>339</v>
      </c>
      <c r="Q68" s="588"/>
      <c r="R68" s="589" t="s">
        <v>336</v>
      </c>
      <c r="S68" s="584" t="s">
        <v>333</v>
      </c>
      <c r="T68" s="590" t="s">
        <v>337</v>
      </c>
      <c r="U68" s="586" t="s">
        <v>338</v>
      </c>
      <c r="V68" s="587" t="s">
        <v>340</v>
      </c>
    </row>
    <row r="69" spans="1:24" s="440" customFormat="1" ht="16.5" thickBot="1" x14ac:dyDescent="0.3">
      <c r="A69" s="538"/>
      <c r="B69" s="544"/>
      <c r="C69" s="591" t="s">
        <v>351</v>
      </c>
      <c r="D69" s="573"/>
      <c r="E69" s="531"/>
      <c r="F69" s="574"/>
      <c r="G69" s="574"/>
      <c r="H69" s="575"/>
      <c r="I69" s="576"/>
      <c r="J69" s="440">
        <v>1108.8000000000002</v>
      </c>
      <c r="L69" s="592" t="s">
        <v>341</v>
      </c>
      <c r="M69" s="593" t="s">
        <v>329</v>
      </c>
      <c r="N69" s="594" t="s">
        <v>342</v>
      </c>
      <c r="O69" s="595" t="s">
        <v>343</v>
      </c>
      <c r="P69" s="596" t="s">
        <v>344</v>
      </c>
      <c r="Q69" s="588"/>
      <c r="R69" s="597" t="s">
        <v>341</v>
      </c>
      <c r="S69" s="593" t="s">
        <v>345</v>
      </c>
      <c r="T69" s="598" t="s">
        <v>346</v>
      </c>
      <c r="U69" s="595" t="s">
        <v>343</v>
      </c>
      <c r="V69" s="596" t="s">
        <v>332</v>
      </c>
    </row>
    <row r="70" spans="1:24" s="440" customFormat="1" x14ac:dyDescent="0.25">
      <c r="A70" s="538"/>
      <c r="B70" s="544"/>
      <c r="C70" s="565"/>
      <c r="D70" s="599" t="s">
        <v>352</v>
      </c>
      <c r="E70" s="531"/>
      <c r="F70" s="574"/>
      <c r="G70" s="574"/>
      <c r="H70" s="575"/>
      <c r="I70" s="576"/>
    </row>
    <row r="71" spans="1:24" s="440" customFormat="1" x14ac:dyDescent="0.25">
      <c r="A71" s="538"/>
      <c r="B71" s="544"/>
      <c r="C71" s="565"/>
      <c r="D71" s="600" t="s">
        <v>353</v>
      </c>
      <c r="E71" s="531"/>
      <c r="F71" s="574"/>
      <c r="G71" s="574"/>
      <c r="H71" s="575"/>
      <c r="I71" s="576"/>
    </row>
    <row r="72" spans="1:24" s="440" customFormat="1" x14ac:dyDescent="0.25">
      <c r="A72" s="538"/>
      <c r="B72" s="544"/>
      <c r="C72" s="565"/>
      <c r="D72" s="600" t="s">
        <v>354</v>
      </c>
      <c r="E72" s="601" t="s">
        <v>356</v>
      </c>
      <c r="F72" s="574"/>
      <c r="G72" s="574"/>
      <c r="H72" s="575"/>
      <c r="I72" s="576"/>
    </row>
    <row r="73" spans="1:24" s="605" customFormat="1" ht="16.5" customHeight="1" x14ac:dyDescent="0.35">
      <c r="A73" s="602"/>
      <c r="B73" s="544"/>
      <c r="C73" s="603"/>
      <c r="D73" s="600" t="s">
        <v>355</v>
      </c>
      <c r="E73" s="604"/>
      <c r="F73" s="604"/>
      <c r="G73" s="604"/>
      <c r="H73" s="604"/>
      <c r="I73" s="604"/>
      <c r="K73" s="606"/>
      <c r="W73" s="606"/>
      <c r="X73" s="606"/>
    </row>
    <row r="74" spans="1:24" s="609" customFormat="1" ht="15.75" thickBot="1" x14ac:dyDescent="0.3">
      <c r="A74" s="607"/>
      <c r="B74" s="605"/>
      <c r="C74" s="608" t="s">
        <v>357</v>
      </c>
      <c r="I74" s="610"/>
      <c r="J74" s="611"/>
      <c r="K74" s="611"/>
      <c r="W74" s="572"/>
      <c r="X74" s="570"/>
    </row>
    <row r="75" spans="1:24" s="609" customFormat="1" ht="47.25" thickBot="1" x14ac:dyDescent="0.3">
      <c r="A75" s="607">
        <v>111</v>
      </c>
      <c r="C75" s="1159"/>
      <c r="D75" s="1160"/>
      <c r="E75" s="1160"/>
      <c r="F75" s="1160"/>
      <c r="G75" s="1160"/>
      <c r="H75" s="1160"/>
      <c r="I75" s="1160"/>
      <c r="J75" s="1161"/>
      <c r="K75" s="611"/>
      <c r="W75" s="572"/>
      <c r="X75" s="612"/>
    </row>
    <row r="76" spans="1:24" s="609" customFormat="1" x14ac:dyDescent="0.25">
      <c r="A76" s="607"/>
      <c r="I76" s="610"/>
      <c r="W76" s="613"/>
    </row>
    <row r="77" spans="1:24" s="615" customFormat="1" x14ac:dyDescent="0.25">
      <c r="A77" s="614"/>
      <c r="B77" s="609"/>
      <c r="I77" s="616"/>
      <c r="W77" s="590"/>
    </row>
    <row r="78" spans="1:24" s="615" customFormat="1" x14ac:dyDescent="0.25">
      <c r="A78" s="614"/>
      <c r="I78" s="616"/>
      <c r="W78" s="617"/>
    </row>
    <row r="79" spans="1:24" s="615" customFormat="1" ht="18" customHeight="1" x14ac:dyDescent="0.25">
      <c r="A79" s="614"/>
      <c r="I79" s="616"/>
      <c r="W79" s="617"/>
    </row>
    <row r="80" spans="1:24" s="615" customFormat="1" x14ac:dyDescent="0.25">
      <c r="A80" s="614"/>
      <c r="I80" s="616"/>
      <c r="W80" s="617"/>
    </row>
    <row r="81" spans="1:4" s="440" customFormat="1" x14ac:dyDescent="0.25">
      <c r="A81" s="538"/>
      <c r="B81" s="615"/>
      <c r="C81" s="565"/>
      <c r="D81" s="565"/>
    </row>
    <row r="82" spans="1:4" s="440" customFormat="1" x14ac:dyDescent="0.25">
      <c r="A82" s="538"/>
      <c r="B82" s="544"/>
      <c r="C82" s="565"/>
      <c r="D82" s="565"/>
    </row>
    <row r="83" spans="1:4" s="440" customFormat="1" x14ac:dyDescent="0.25">
      <c r="A83" s="538"/>
      <c r="B83" s="544"/>
      <c r="C83" s="565"/>
      <c r="D83" s="565"/>
    </row>
    <row r="84" spans="1:4" s="440" customFormat="1" x14ac:dyDescent="0.25">
      <c r="A84" s="538"/>
      <c r="B84" s="544"/>
      <c r="C84" s="565"/>
      <c r="D84" s="565"/>
    </row>
    <row r="85" spans="1:4" s="440" customFormat="1" x14ac:dyDescent="0.25">
      <c r="A85" s="538"/>
      <c r="B85" s="544"/>
      <c r="C85" s="565"/>
      <c r="D85" s="565"/>
    </row>
    <row r="86" spans="1:4" s="440" customFormat="1" x14ac:dyDescent="0.25">
      <c r="A86" s="538"/>
      <c r="B86" s="544"/>
      <c r="C86" s="565"/>
      <c r="D86" s="565"/>
    </row>
    <row r="87" spans="1:4" s="440" customFormat="1" x14ac:dyDescent="0.25">
      <c r="A87" s="538"/>
      <c r="B87" s="544"/>
      <c r="C87" s="565"/>
      <c r="D87" s="565"/>
    </row>
    <row r="88" spans="1:4" s="440" customFormat="1" x14ac:dyDescent="0.25">
      <c r="A88" s="538"/>
      <c r="B88" s="544"/>
      <c r="C88" s="565"/>
      <c r="D88" s="565"/>
    </row>
    <row r="89" spans="1:4" s="440" customFormat="1" x14ac:dyDescent="0.25">
      <c r="A89" s="538"/>
      <c r="B89" s="544"/>
      <c r="C89" s="565"/>
      <c r="D89" s="565"/>
    </row>
    <row r="90" spans="1:4" s="440" customFormat="1" x14ac:dyDescent="0.25">
      <c r="A90" s="538"/>
      <c r="B90" s="544"/>
      <c r="C90" s="565"/>
      <c r="D90" s="565"/>
    </row>
    <row r="91" spans="1:4" s="440" customFormat="1" x14ac:dyDescent="0.25">
      <c r="A91" s="538"/>
      <c r="B91" s="544"/>
      <c r="C91" s="565"/>
      <c r="D91" s="565"/>
    </row>
    <row r="92" spans="1:4" s="440" customFormat="1" x14ac:dyDescent="0.25">
      <c r="A92" s="538"/>
      <c r="B92" s="544"/>
      <c r="C92" s="565"/>
      <c r="D92" s="565"/>
    </row>
    <row r="93" spans="1:4" s="440" customFormat="1" x14ac:dyDescent="0.25">
      <c r="A93" s="538"/>
      <c r="B93" s="544"/>
      <c r="C93" s="565"/>
      <c r="D93" s="565"/>
    </row>
    <row r="94" spans="1:4" s="440" customFormat="1" x14ac:dyDescent="0.25">
      <c r="A94" s="538"/>
      <c r="B94" s="544"/>
      <c r="C94" s="565"/>
      <c r="D94" s="565"/>
    </row>
    <row r="95" spans="1:4" s="440" customFormat="1" x14ac:dyDescent="0.25">
      <c r="A95" s="538"/>
      <c r="B95" s="544"/>
      <c r="C95" s="565"/>
      <c r="D95" s="565"/>
    </row>
    <row r="96" spans="1:4" s="440" customFormat="1" x14ac:dyDescent="0.25">
      <c r="A96" s="538"/>
      <c r="B96" s="544"/>
      <c r="C96" s="565"/>
      <c r="D96" s="565"/>
    </row>
    <row r="97" spans="1:4" s="440" customFormat="1" x14ac:dyDescent="0.25">
      <c r="A97" s="538"/>
      <c r="B97" s="544"/>
      <c r="C97" s="565"/>
      <c r="D97" s="565"/>
    </row>
    <row r="98" spans="1:4" s="440" customFormat="1" x14ac:dyDescent="0.25">
      <c r="A98" s="538"/>
      <c r="B98" s="544"/>
      <c r="C98" s="565"/>
      <c r="D98" s="565"/>
    </row>
    <row r="99" spans="1:4" s="440" customFormat="1" x14ac:dyDescent="0.25">
      <c r="A99" s="538"/>
      <c r="B99" s="544"/>
      <c r="C99" s="565"/>
      <c r="D99" s="565"/>
    </row>
    <row r="100" spans="1:4" s="440" customFormat="1" x14ac:dyDescent="0.25">
      <c r="A100" s="538"/>
      <c r="B100" s="544"/>
      <c r="C100" s="565"/>
      <c r="D100" s="565"/>
    </row>
    <row r="101" spans="1:4" s="440" customFormat="1" x14ac:dyDescent="0.25">
      <c r="A101" s="538"/>
      <c r="B101" s="544"/>
      <c r="C101" s="565"/>
      <c r="D101" s="565"/>
    </row>
    <row r="102" spans="1:4" s="440" customFormat="1" x14ac:dyDescent="0.25">
      <c r="A102" s="538"/>
      <c r="B102" s="544"/>
      <c r="C102" s="565"/>
      <c r="D102" s="565"/>
    </row>
    <row r="103" spans="1:4" s="440" customFormat="1" x14ac:dyDescent="0.25">
      <c r="A103" s="538"/>
      <c r="B103" s="544"/>
      <c r="C103" s="565"/>
      <c r="D103" s="565"/>
    </row>
    <row r="104" spans="1:4" s="440" customFormat="1" x14ac:dyDescent="0.25">
      <c r="A104" s="538"/>
      <c r="B104" s="544"/>
      <c r="C104" s="565"/>
      <c r="D104" s="565"/>
    </row>
    <row r="105" spans="1:4" s="440" customFormat="1" x14ac:dyDescent="0.25">
      <c r="A105" s="538"/>
      <c r="B105" s="544"/>
      <c r="C105" s="565"/>
      <c r="D105" s="565"/>
    </row>
    <row r="106" spans="1:4" s="440" customFormat="1" x14ac:dyDescent="0.25">
      <c r="A106" s="538"/>
      <c r="B106" s="544"/>
      <c r="C106" s="565"/>
      <c r="D106" s="565"/>
    </row>
    <row r="107" spans="1:4" s="440" customFormat="1" x14ac:dyDescent="0.25">
      <c r="A107" s="538"/>
      <c r="B107" s="544"/>
      <c r="C107" s="565"/>
      <c r="D107" s="565"/>
    </row>
    <row r="108" spans="1:4" s="440" customFormat="1" x14ac:dyDescent="0.25">
      <c r="A108" s="538"/>
      <c r="B108" s="544"/>
      <c r="C108" s="565"/>
      <c r="D108" s="565"/>
    </row>
    <row r="109" spans="1:4" s="440" customFormat="1" x14ac:dyDescent="0.25">
      <c r="A109" s="538"/>
      <c r="B109" s="544"/>
      <c r="C109" s="565"/>
      <c r="D109" s="565"/>
    </row>
    <row r="110" spans="1:4" s="440" customFormat="1" x14ac:dyDescent="0.25">
      <c r="A110" s="538"/>
      <c r="B110" s="544"/>
      <c r="C110" s="565"/>
      <c r="D110" s="565"/>
    </row>
    <row r="111" spans="1:4" s="440" customFormat="1" x14ac:dyDescent="0.25">
      <c r="A111" s="538"/>
      <c r="B111" s="544"/>
      <c r="C111" s="565"/>
      <c r="D111" s="565"/>
    </row>
    <row r="112" spans="1:4" s="440" customFormat="1" x14ac:dyDescent="0.25">
      <c r="A112" s="538"/>
      <c r="B112" s="544"/>
      <c r="C112" s="565"/>
      <c r="D112" s="565"/>
    </row>
    <row r="113" spans="1:4" s="440" customFormat="1" x14ac:dyDescent="0.25">
      <c r="A113" s="538"/>
      <c r="B113" s="544"/>
      <c r="C113" s="565"/>
      <c r="D113" s="565"/>
    </row>
    <row r="114" spans="1:4" s="440" customFormat="1" x14ac:dyDescent="0.25">
      <c r="A114" s="538"/>
      <c r="B114" s="544"/>
      <c r="C114" s="565"/>
      <c r="D114" s="565"/>
    </row>
    <row r="115" spans="1:4" s="440" customFormat="1" x14ac:dyDescent="0.25">
      <c r="A115" s="538"/>
      <c r="B115" s="544"/>
      <c r="C115" s="565"/>
      <c r="D115" s="565"/>
    </row>
    <row r="116" spans="1:4" s="440" customFormat="1" x14ac:dyDescent="0.25">
      <c r="A116" s="538"/>
      <c r="B116" s="544"/>
      <c r="C116" s="565"/>
      <c r="D116" s="565"/>
    </row>
    <row r="117" spans="1:4" s="440" customFormat="1" x14ac:dyDescent="0.25">
      <c r="A117" s="538"/>
      <c r="B117" s="544"/>
      <c r="C117" s="565"/>
      <c r="D117" s="565"/>
    </row>
    <row r="118" spans="1:4" s="440" customFormat="1" x14ac:dyDescent="0.25">
      <c r="A118" s="538"/>
      <c r="B118" s="544"/>
      <c r="C118" s="565"/>
      <c r="D118" s="565"/>
    </row>
    <row r="119" spans="1:4" s="440" customFormat="1" x14ac:dyDescent="0.25">
      <c r="A119" s="538"/>
      <c r="B119" s="544"/>
      <c r="C119" s="565"/>
      <c r="D119" s="565"/>
    </row>
    <row r="120" spans="1:4" s="440" customFormat="1" x14ac:dyDescent="0.25">
      <c r="A120" s="538"/>
      <c r="B120" s="544"/>
      <c r="C120" s="565"/>
      <c r="D120" s="565"/>
    </row>
    <row r="121" spans="1:4" s="440" customFormat="1" x14ac:dyDescent="0.25">
      <c r="A121" s="538"/>
      <c r="B121" s="544"/>
      <c r="C121" s="565"/>
      <c r="D121" s="565"/>
    </row>
    <row r="122" spans="1:4" s="440" customFormat="1" x14ac:dyDescent="0.25">
      <c r="A122" s="538"/>
      <c r="B122" s="544"/>
      <c r="C122" s="565"/>
      <c r="D122" s="565"/>
    </row>
    <row r="123" spans="1:4" s="440" customFormat="1" x14ac:dyDescent="0.25">
      <c r="A123" s="538"/>
      <c r="B123" s="544"/>
      <c r="C123" s="565"/>
      <c r="D123" s="565"/>
    </row>
    <row r="124" spans="1:4" s="440" customFormat="1" x14ac:dyDescent="0.25">
      <c r="A124" s="538"/>
      <c r="B124" s="544"/>
      <c r="C124" s="565"/>
      <c r="D124" s="565"/>
    </row>
    <row r="125" spans="1:4" s="440" customFormat="1" x14ac:dyDescent="0.25">
      <c r="A125" s="538"/>
      <c r="B125" s="544"/>
      <c r="C125" s="565"/>
      <c r="D125" s="565"/>
    </row>
    <row r="126" spans="1:4" s="440" customFormat="1" x14ac:dyDescent="0.25">
      <c r="A126" s="538"/>
      <c r="B126" s="544"/>
      <c r="C126" s="565"/>
      <c r="D126" s="565"/>
    </row>
    <row r="127" spans="1:4" s="440" customFormat="1" x14ac:dyDescent="0.25">
      <c r="A127" s="538"/>
      <c r="B127" s="544"/>
      <c r="C127" s="565"/>
      <c r="D127" s="565"/>
    </row>
    <row r="128" spans="1:4" s="440" customFormat="1" x14ac:dyDescent="0.25">
      <c r="A128" s="538"/>
      <c r="B128" s="544"/>
      <c r="C128" s="565"/>
      <c r="D128" s="565"/>
    </row>
    <row r="129" spans="1:4" s="440" customFormat="1" x14ac:dyDescent="0.25">
      <c r="A129" s="538"/>
      <c r="B129" s="544"/>
      <c r="C129" s="565"/>
      <c r="D129" s="565"/>
    </row>
    <row r="130" spans="1:4" s="440" customFormat="1" x14ac:dyDescent="0.25">
      <c r="A130" s="538"/>
      <c r="B130" s="544"/>
      <c r="C130" s="565"/>
      <c r="D130" s="565"/>
    </row>
    <row r="131" spans="1:4" s="440" customFormat="1" x14ac:dyDescent="0.25">
      <c r="A131" s="538"/>
      <c r="B131" s="544"/>
      <c r="C131" s="565"/>
      <c r="D131" s="565"/>
    </row>
    <row r="132" spans="1:4" s="440" customFormat="1" x14ac:dyDescent="0.25">
      <c r="A132" s="538"/>
      <c r="B132" s="544"/>
      <c r="C132" s="565"/>
      <c r="D132" s="565"/>
    </row>
    <row r="133" spans="1:4" s="440" customFormat="1" x14ac:dyDescent="0.25">
      <c r="A133" s="538"/>
      <c r="B133" s="544"/>
      <c r="C133" s="565"/>
      <c r="D133" s="565"/>
    </row>
    <row r="134" spans="1:4" s="440" customFormat="1" x14ac:dyDescent="0.25">
      <c r="A134" s="538"/>
      <c r="B134" s="544"/>
      <c r="C134" s="565"/>
      <c r="D134" s="565"/>
    </row>
    <row r="135" spans="1:4" s="440" customFormat="1" x14ac:dyDescent="0.25">
      <c r="A135" s="538"/>
      <c r="B135" s="544"/>
      <c r="C135" s="565"/>
      <c r="D135" s="565"/>
    </row>
    <row r="136" spans="1:4" s="440" customFormat="1" x14ac:dyDescent="0.25">
      <c r="A136" s="538"/>
      <c r="B136" s="544"/>
      <c r="C136" s="565"/>
      <c r="D136" s="565"/>
    </row>
    <row r="137" spans="1:4" s="440" customFormat="1" x14ac:dyDescent="0.25">
      <c r="A137" s="538"/>
      <c r="B137" s="544"/>
      <c r="C137" s="565"/>
      <c r="D137" s="565"/>
    </row>
    <row r="138" spans="1:4" s="440" customFormat="1" x14ac:dyDescent="0.25">
      <c r="A138" s="538"/>
      <c r="B138" s="544"/>
      <c r="C138" s="565"/>
      <c r="D138" s="565"/>
    </row>
    <row r="139" spans="1:4" s="440" customFormat="1" x14ac:dyDescent="0.25">
      <c r="A139" s="538"/>
      <c r="B139" s="544"/>
      <c r="C139" s="565"/>
      <c r="D139" s="565"/>
    </row>
    <row r="140" spans="1:4" s="440" customFormat="1" x14ac:dyDescent="0.25">
      <c r="A140" s="538"/>
      <c r="B140" s="544"/>
      <c r="C140" s="565"/>
      <c r="D140" s="565"/>
    </row>
    <row r="141" spans="1:4" s="440" customFormat="1" x14ac:dyDescent="0.25">
      <c r="A141" s="538"/>
      <c r="B141" s="544"/>
      <c r="C141" s="565"/>
      <c r="D141" s="565"/>
    </row>
    <row r="142" spans="1:4" s="440" customFormat="1" x14ac:dyDescent="0.25">
      <c r="A142" s="538"/>
      <c r="B142" s="544"/>
      <c r="C142" s="565"/>
      <c r="D142" s="565"/>
    </row>
  </sheetData>
  <mergeCells count="52">
    <mergeCell ref="I60:J60"/>
    <mergeCell ref="C61:D61"/>
    <mergeCell ref="I61:J61"/>
    <mergeCell ref="C58:D58"/>
    <mergeCell ref="I53:J53"/>
    <mergeCell ref="C55:D55"/>
    <mergeCell ref="L63:P63"/>
    <mergeCell ref="R63:V63"/>
    <mergeCell ref="F64:F65"/>
    <mergeCell ref="G64:G65"/>
    <mergeCell ref="I64:I65"/>
    <mergeCell ref="L65:P65"/>
    <mergeCell ref="R65:V65"/>
    <mergeCell ref="C75:J75"/>
    <mergeCell ref="C46:D46"/>
    <mergeCell ref="I46:J46"/>
    <mergeCell ref="C47:D47"/>
    <mergeCell ref="C48:D48"/>
    <mergeCell ref="I58:J58"/>
    <mergeCell ref="C56:D56"/>
    <mergeCell ref="C57:D57"/>
    <mergeCell ref="C50:D50"/>
    <mergeCell ref="C51:D51"/>
    <mergeCell ref="C52:D52"/>
    <mergeCell ref="C53:D53"/>
    <mergeCell ref="C54:D54"/>
    <mergeCell ref="C59:D59"/>
    <mergeCell ref="I59:J59"/>
    <mergeCell ref="C60:D60"/>
    <mergeCell ref="I50:J50"/>
    <mergeCell ref="I51:J51"/>
    <mergeCell ref="I52:J52"/>
    <mergeCell ref="I57:J57"/>
    <mergeCell ref="I54:J54"/>
    <mergeCell ref="I55:J55"/>
    <mergeCell ref="I56:J56"/>
    <mergeCell ref="C49:D49"/>
    <mergeCell ref="E4:F4"/>
    <mergeCell ref="G4:I4"/>
    <mergeCell ref="E5:F5"/>
    <mergeCell ref="E6:F6"/>
    <mergeCell ref="C43:D44"/>
    <mergeCell ref="E43:E44"/>
    <mergeCell ref="F43:H43"/>
    <mergeCell ref="I43:J44"/>
    <mergeCell ref="C12:J12"/>
    <mergeCell ref="C13:J13"/>
    <mergeCell ref="I47:J47"/>
    <mergeCell ref="I48:J48"/>
    <mergeCell ref="I49:J49"/>
    <mergeCell ref="C45:D45"/>
    <mergeCell ref="C11:J11"/>
  </mergeCells>
  <dataValidations count="1">
    <dataValidation type="list" allowBlank="1" showInputMessage="1" showErrorMessage="1" sqref="E46:E62" xr:uid="{00000000-0002-0000-0300-000000000000}">
      <formula1>$G$5:$G$7</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1:R37"/>
  <sheetViews>
    <sheetView view="pageBreakPreview" topLeftCell="A4" zoomScaleNormal="100" zoomScaleSheetLayoutView="100" workbookViewId="0">
      <selection activeCell="C27" sqref="C27:D27"/>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6.140625" style="76" customWidth="1"/>
  </cols>
  <sheetData>
    <row r="1" spans="1:18" ht="21" x14ac:dyDescent="0.35">
      <c r="D1" s="1180" t="s">
        <v>82</v>
      </c>
      <c r="E1" s="1180"/>
      <c r="F1" s="1180"/>
      <c r="G1" s="1180"/>
      <c r="H1" s="1180"/>
      <c r="I1" s="1180"/>
      <c r="J1" s="1180"/>
      <c r="K1" s="1180"/>
      <c r="L1" s="1180"/>
      <c r="M1" s="1180"/>
      <c r="N1" s="1180"/>
      <c r="O1" s="1180"/>
      <c r="P1" s="1180"/>
    </row>
    <row r="2" spans="1:18" ht="21" x14ac:dyDescent="0.35">
      <c r="D2" s="1180" t="s">
        <v>83</v>
      </c>
      <c r="E2" s="1180"/>
      <c r="F2" s="1180"/>
      <c r="G2" s="1180"/>
      <c r="H2" s="1180"/>
      <c r="I2" s="1180"/>
      <c r="J2" s="1180"/>
      <c r="K2" s="1180"/>
      <c r="L2" s="1180"/>
      <c r="M2" s="1180"/>
      <c r="N2" s="1180"/>
      <c r="O2" s="1180"/>
      <c r="P2" s="1180"/>
      <c r="Q2" s="1173" t="s">
        <v>1364</v>
      </c>
    </row>
    <row r="3" spans="1:18" ht="9" customHeight="1" x14ac:dyDescent="0.3">
      <c r="D3" s="99"/>
      <c r="E3" s="99"/>
      <c r="F3" s="99"/>
      <c r="G3" s="99"/>
      <c r="H3" s="99"/>
      <c r="I3" s="99"/>
      <c r="J3" s="99"/>
      <c r="K3" s="99"/>
      <c r="L3" s="99"/>
      <c r="M3" s="99"/>
      <c r="N3" s="99"/>
      <c r="O3" s="99"/>
      <c r="P3" s="1176" t="s">
        <v>154</v>
      </c>
      <c r="Q3" s="1174"/>
    </row>
    <row r="4" spans="1:18" s="56" customFormat="1" ht="15.75" customHeight="1" x14ac:dyDescent="0.25">
      <c r="A4" s="75"/>
      <c r="B4" s="53" t="s">
        <v>84</v>
      </c>
      <c r="C4" s="53"/>
      <c r="D4" s="56" t="s">
        <v>150</v>
      </c>
      <c r="P4" s="1176"/>
      <c r="Q4" s="1175"/>
    </row>
    <row r="5" spans="1:18" s="56" customFormat="1" ht="15.75" customHeight="1" thickBot="1" x14ac:dyDescent="0.3">
      <c r="A5" s="75"/>
      <c r="B5" s="53" t="s">
        <v>85</v>
      </c>
      <c r="C5" s="53"/>
      <c r="D5" s="56" t="s">
        <v>3073</v>
      </c>
      <c r="H5" s="1177" t="s">
        <v>162</v>
      </c>
      <c r="I5" s="1177"/>
      <c r="J5" s="1177"/>
      <c r="K5" s="1177"/>
      <c r="L5" s="1177" t="s">
        <v>147</v>
      </c>
      <c r="M5" s="1177"/>
      <c r="N5" s="1177"/>
      <c r="O5" s="1177"/>
      <c r="P5" s="1177"/>
      <c r="Q5" s="129"/>
    </row>
    <row r="6" spans="1:18" s="56" customFormat="1" ht="15.75" x14ac:dyDescent="0.25">
      <c r="A6" s="75"/>
      <c r="B6" s="53" t="s">
        <v>86</v>
      </c>
      <c r="C6" s="53"/>
      <c r="D6" s="72" t="s">
        <v>1714</v>
      </c>
      <c r="H6" s="1181"/>
      <c r="I6" s="1181"/>
      <c r="J6" s="1181"/>
      <c r="K6" s="1181"/>
      <c r="L6" s="301"/>
      <c r="M6" s="301"/>
      <c r="N6" s="1177"/>
      <c r="O6" s="1177"/>
      <c r="P6" s="1177"/>
      <c r="Q6" s="986" t="s">
        <v>159</v>
      </c>
    </row>
    <row r="7" spans="1:18" s="56" customFormat="1" ht="15.75" x14ac:dyDescent="0.25">
      <c r="A7" s="75"/>
      <c r="B7" s="53" t="s">
        <v>87</v>
      </c>
      <c r="C7" s="53"/>
      <c r="D7" s="56" t="s">
        <v>3075</v>
      </c>
      <c r="E7" s="72" t="s">
        <v>163</v>
      </c>
      <c r="H7" s="1178">
        <v>45162</v>
      </c>
      <c r="I7" s="1179"/>
      <c r="J7" s="1179"/>
      <c r="K7" s="1179"/>
      <c r="L7" s="1178">
        <v>45162</v>
      </c>
      <c r="M7" s="1178"/>
      <c r="N7" s="1178"/>
      <c r="O7" s="1179"/>
      <c r="P7" s="1179"/>
      <c r="Q7" s="987" t="s">
        <v>160</v>
      </c>
    </row>
    <row r="8" spans="1:18" s="56" customFormat="1" ht="16.5" thickBot="1" x14ac:dyDescent="0.3">
      <c r="A8" s="75"/>
      <c r="B8" s="53" t="s">
        <v>88</v>
      </c>
      <c r="C8" s="53"/>
      <c r="D8" s="56" t="s">
        <v>151</v>
      </c>
      <c r="E8" s="72" t="s">
        <v>163</v>
      </c>
      <c r="H8" s="1178">
        <f>+H7+20</f>
        <v>45182</v>
      </c>
      <c r="I8" s="1179"/>
      <c r="J8" s="1179"/>
      <c r="K8" s="1179"/>
      <c r="L8" s="1178">
        <f>+L7+1</f>
        <v>45163</v>
      </c>
      <c r="M8" s="1178"/>
      <c r="N8" s="1178"/>
      <c r="O8" s="1179"/>
      <c r="P8" s="1179"/>
      <c r="Q8" s="988"/>
    </row>
    <row r="9" spans="1:18" s="56" customFormat="1" ht="48.75" x14ac:dyDescent="0.25">
      <c r="A9" s="75">
        <v>111</v>
      </c>
      <c r="B9" s="1187"/>
      <c r="C9" s="1187"/>
      <c r="D9" s="1188" t="s">
        <v>3076</v>
      </c>
      <c r="E9" s="1188"/>
      <c r="F9" s="1188"/>
      <c r="G9" s="1188"/>
      <c r="H9" s="1188"/>
      <c r="I9" s="1188"/>
      <c r="J9" s="1188"/>
      <c r="K9" s="1188"/>
      <c r="L9" s="1188"/>
      <c r="M9" s="1188"/>
      <c r="N9" s="1188"/>
      <c r="O9" s="1188"/>
      <c r="P9" s="1188"/>
      <c r="Q9" s="1188"/>
    </row>
    <row r="10" spans="1:18" s="56" customFormat="1" ht="15.75" x14ac:dyDescent="0.25">
      <c r="A10" s="75"/>
      <c r="B10" s="924"/>
      <c r="C10" s="924"/>
      <c r="D10" s="966" t="s">
        <v>2777</v>
      </c>
      <c r="E10" s="925"/>
      <c r="F10" s="925"/>
      <c r="G10" s="925"/>
      <c r="H10" s="925"/>
      <c r="I10" s="925"/>
      <c r="J10" s="925"/>
      <c r="K10" s="925"/>
      <c r="L10" s="925"/>
      <c r="M10" s="925"/>
      <c r="N10" s="925"/>
      <c r="O10" s="925"/>
      <c r="P10" s="925"/>
      <c r="Q10" s="925"/>
    </row>
    <row r="11" spans="1:18" s="86" customFormat="1" ht="15" customHeight="1" x14ac:dyDescent="0.2">
      <c r="A11" s="85"/>
      <c r="B11" s="1189" t="s">
        <v>153</v>
      </c>
      <c r="C11" s="1189"/>
      <c r="D11" s="1189"/>
      <c r="E11" s="90" t="s">
        <v>146</v>
      </c>
      <c r="M11" s="94" t="s">
        <v>167</v>
      </c>
      <c r="Q11" s="92"/>
      <c r="R11" s="91"/>
    </row>
    <row r="12" spans="1:18" s="86" customFormat="1" x14ac:dyDescent="0.25">
      <c r="A12" s="85"/>
      <c r="B12" s="84" t="s">
        <v>139</v>
      </c>
      <c r="C12" s="86" t="s">
        <v>91</v>
      </c>
      <c r="D12" s="86" t="s">
        <v>169</v>
      </c>
      <c r="E12" s="68" t="s">
        <v>155</v>
      </c>
      <c r="H12" s="88"/>
      <c r="K12" s="88"/>
      <c r="L12" s="88"/>
      <c r="M12" s="95" t="s">
        <v>134</v>
      </c>
      <c r="N12" s="88"/>
      <c r="O12" s="89"/>
      <c r="Q12" s="93"/>
      <c r="R12" s="91"/>
    </row>
    <row r="13" spans="1:18" s="86" customFormat="1" x14ac:dyDescent="0.25">
      <c r="A13" s="85"/>
      <c r="B13" s="84" t="s">
        <v>140</v>
      </c>
      <c r="C13" s="86" t="s">
        <v>92</v>
      </c>
      <c r="D13" s="86" t="s">
        <v>170</v>
      </c>
      <c r="E13" s="68" t="s">
        <v>147</v>
      </c>
      <c r="H13" s="88"/>
      <c r="J13" s="87"/>
      <c r="K13" s="88"/>
      <c r="L13" s="96" t="s">
        <v>136</v>
      </c>
      <c r="M13" s="93" t="s">
        <v>157</v>
      </c>
      <c r="N13" s="88"/>
      <c r="O13" s="89"/>
      <c r="Q13" s="93"/>
      <c r="R13" s="91"/>
    </row>
    <row r="14" spans="1:18" s="86" customFormat="1" x14ac:dyDescent="0.25">
      <c r="A14" s="85"/>
      <c r="B14" s="84" t="s">
        <v>136</v>
      </c>
      <c r="C14" s="86" t="s">
        <v>93</v>
      </c>
      <c r="D14" s="86" t="s">
        <v>171</v>
      </c>
      <c r="E14" s="68" t="s">
        <v>148</v>
      </c>
      <c r="H14" s="88"/>
      <c r="J14" s="87"/>
      <c r="K14" s="88"/>
      <c r="L14" s="96" t="s">
        <v>137</v>
      </c>
      <c r="M14" s="93" t="s">
        <v>156</v>
      </c>
      <c r="N14" s="88"/>
      <c r="O14" s="89"/>
      <c r="Q14" s="93"/>
      <c r="R14" s="91"/>
    </row>
    <row r="15" spans="1:18" s="86" customFormat="1" ht="12.75" x14ac:dyDescent="0.2">
      <c r="A15" s="85"/>
      <c r="C15" s="84"/>
      <c r="D15" s="86" t="s">
        <v>172</v>
      </c>
      <c r="H15" s="88"/>
      <c r="I15" s="89"/>
      <c r="J15" s="87"/>
      <c r="K15" s="88"/>
      <c r="L15" s="96" t="s">
        <v>138</v>
      </c>
      <c r="M15" s="95" t="s">
        <v>135</v>
      </c>
      <c r="N15" s="88"/>
      <c r="O15" s="89"/>
      <c r="Q15" s="93"/>
      <c r="R15" s="91"/>
    </row>
    <row r="16" spans="1:18" s="86" customFormat="1" ht="6.75" customHeight="1" thickBot="1" x14ac:dyDescent="0.25">
      <c r="A16" s="85"/>
      <c r="C16" s="84"/>
      <c r="Q16" s="91"/>
      <c r="R16" s="91"/>
    </row>
    <row r="17" spans="1:17" ht="15.75" x14ac:dyDescent="0.25">
      <c r="C17" s="1190" t="s">
        <v>149</v>
      </c>
      <c r="D17" s="1191"/>
      <c r="E17" s="1194" t="s">
        <v>144</v>
      </c>
      <c r="F17" s="1195"/>
      <c r="G17" s="1195"/>
      <c r="H17" s="1195"/>
      <c r="I17" s="1195"/>
      <c r="J17" s="1195"/>
      <c r="K17" s="1195"/>
      <c r="L17" s="1196" t="s">
        <v>158</v>
      </c>
      <c r="M17" s="1197"/>
      <c r="N17" s="1194" t="s">
        <v>145</v>
      </c>
      <c r="O17" s="1195"/>
      <c r="P17" s="1195"/>
      <c r="Q17" s="1200" t="s">
        <v>146</v>
      </c>
    </row>
    <row r="18" spans="1:17" ht="16.5" thickBot="1" x14ac:dyDescent="0.3">
      <c r="C18" s="1192"/>
      <c r="D18" s="1193"/>
      <c r="E18" s="106" t="s">
        <v>139</v>
      </c>
      <c r="F18" s="105" t="s">
        <v>140</v>
      </c>
      <c r="G18" s="105" t="s">
        <v>136</v>
      </c>
      <c r="H18" s="105" t="s">
        <v>141</v>
      </c>
      <c r="I18" s="105" t="s">
        <v>142</v>
      </c>
      <c r="J18" s="105" t="s">
        <v>143</v>
      </c>
      <c r="K18" s="105" t="s">
        <v>138</v>
      </c>
      <c r="L18" s="1198"/>
      <c r="M18" s="1199"/>
      <c r="N18" s="106" t="s">
        <v>136</v>
      </c>
      <c r="O18" s="105" t="s">
        <v>137</v>
      </c>
      <c r="P18" s="105" t="s">
        <v>138</v>
      </c>
      <c r="Q18" s="1201"/>
    </row>
    <row r="19" spans="1:17" s="56" customFormat="1" ht="15.75" x14ac:dyDescent="0.25">
      <c r="A19" s="75"/>
      <c r="C19" s="1202"/>
      <c r="D19" s="1203"/>
      <c r="E19" s="109"/>
      <c r="F19" s="110"/>
      <c r="G19" s="110"/>
      <c r="H19" s="110"/>
      <c r="I19" s="110"/>
      <c r="J19" s="110"/>
      <c r="K19" s="110"/>
      <c r="L19" s="111"/>
      <c r="M19" s="117"/>
      <c r="N19" s="109"/>
      <c r="O19" s="110"/>
      <c r="P19" s="110"/>
      <c r="Q19" s="108"/>
    </row>
    <row r="20" spans="1:17" s="56" customFormat="1" ht="15.75" x14ac:dyDescent="0.25">
      <c r="A20" s="75"/>
      <c r="B20" s="56" t="s">
        <v>242</v>
      </c>
      <c r="C20" s="1185" t="s">
        <v>1715</v>
      </c>
      <c r="D20" s="1186"/>
      <c r="E20" s="118"/>
      <c r="F20" s="119"/>
      <c r="G20" s="119"/>
      <c r="H20" s="119"/>
      <c r="I20" s="119"/>
      <c r="J20" s="119"/>
      <c r="K20" s="119"/>
      <c r="L20" s="107" t="s">
        <v>237</v>
      </c>
      <c r="M20" s="112">
        <v>1</v>
      </c>
      <c r="N20" s="118"/>
      <c r="O20" s="119"/>
      <c r="P20" s="119"/>
      <c r="Q20" s="120"/>
    </row>
    <row r="21" spans="1:17" s="56" customFormat="1" ht="33" x14ac:dyDescent="0.25">
      <c r="A21" s="75">
        <v>11</v>
      </c>
      <c r="B21" s="103" t="s">
        <v>241</v>
      </c>
      <c r="C21" s="1204" t="s">
        <v>3077</v>
      </c>
      <c r="D21" s="1205"/>
      <c r="E21" s="118"/>
      <c r="F21" s="119"/>
      <c r="G21" s="119"/>
      <c r="H21" s="119"/>
      <c r="I21" s="119"/>
      <c r="J21" s="119"/>
      <c r="K21" s="119"/>
      <c r="L21" s="123"/>
      <c r="M21" s="121"/>
      <c r="N21" s="118"/>
      <c r="O21" s="119"/>
      <c r="P21" s="119"/>
      <c r="Q21" s="120"/>
    </row>
    <row r="22" spans="1:17" s="56" customFormat="1" ht="17.25" x14ac:dyDescent="0.25">
      <c r="A22" s="75">
        <v>1</v>
      </c>
      <c r="B22" s="103"/>
      <c r="C22" s="1185" t="s">
        <v>1716</v>
      </c>
      <c r="D22" s="1186"/>
      <c r="E22" s="118"/>
      <c r="F22" s="119"/>
      <c r="G22" s="119"/>
      <c r="H22" s="119"/>
      <c r="I22" s="119"/>
      <c r="J22" s="119"/>
      <c r="K22" s="119"/>
      <c r="L22" s="107" t="s">
        <v>237</v>
      </c>
      <c r="M22" s="121"/>
      <c r="N22" s="118"/>
      <c r="O22" s="119"/>
      <c r="P22" s="119"/>
      <c r="Q22" s="120"/>
    </row>
    <row r="23" spans="1:17" s="56" customFormat="1" ht="33" x14ac:dyDescent="0.25">
      <c r="A23" s="75">
        <v>11</v>
      </c>
      <c r="B23" s="103"/>
      <c r="C23" s="1204" t="s">
        <v>1717</v>
      </c>
      <c r="D23" s="1205"/>
      <c r="E23" s="118"/>
      <c r="F23" s="119"/>
      <c r="G23" s="119"/>
      <c r="H23" s="119"/>
      <c r="I23" s="119"/>
      <c r="J23" s="119"/>
      <c r="K23" s="119"/>
      <c r="L23" s="107" t="s">
        <v>237</v>
      </c>
      <c r="M23" s="121"/>
      <c r="N23" s="118"/>
      <c r="O23" s="119"/>
      <c r="P23" s="119"/>
      <c r="Q23" s="120"/>
    </row>
    <row r="24" spans="1:17" s="56" customFormat="1" ht="17.25" x14ac:dyDescent="0.25">
      <c r="A24" s="75">
        <v>1</v>
      </c>
      <c r="B24" s="103" t="s">
        <v>241</v>
      </c>
      <c r="C24" s="1185" t="s">
        <v>1718</v>
      </c>
      <c r="D24" s="1186"/>
      <c r="E24" s="118"/>
      <c r="F24" s="119"/>
      <c r="G24" s="119"/>
      <c r="H24" s="119"/>
      <c r="I24" s="119"/>
      <c r="J24" s="119"/>
      <c r="K24" s="119"/>
      <c r="L24" s="123"/>
      <c r="M24" s="121"/>
      <c r="N24" s="118"/>
      <c r="O24" s="119"/>
      <c r="P24" s="119"/>
      <c r="Q24" s="120"/>
    </row>
    <row r="25" spans="1:17" s="56" customFormat="1" ht="48.75" x14ac:dyDescent="0.25">
      <c r="A25" s="75">
        <v>111</v>
      </c>
      <c r="B25" s="103"/>
      <c r="C25" s="1204" t="s">
        <v>1719</v>
      </c>
      <c r="D25" s="1205"/>
      <c r="E25" s="118"/>
      <c r="F25" s="119"/>
      <c r="G25" s="119"/>
      <c r="H25" s="119"/>
      <c r="I25" s="119"/>
      <c r="J25" s="119"/>
      <c r="K25" s="119"/>
      <c r="L25" s="107" t="s">
        <v>237</v>
      </c>
      <c r="M25" s="121"/>
      <c r="N25" s="118"/>
      <c r="O25" s="119"/>
      <c r="P25" s="119"/>
      <c r="Q25" s="120"/>
    </row>
    <row r="26" spans="1:17" s="56" customFormat="1" ht="33" x14ac:dyDescent="0.25">
      <c r="A26" s="75">
        <v>11</v>
      </c>
      <c r="B26" s="103"/>
      <c r="C26" s="1204" t="s">
        <v>1720</v>
      </c>
      <c r="D26" s="1205"/>
      <c r="E26" s="118"/>
      <c r="F26" s="119"/>
      <c r="G26" s="119"/>
      <c r="H26" s="119"/>
      <c r="I26" s="119"/>
      <c r="J26" s="119"/>
      <c r="K26" s="119"/>
      <c r="L26" s="107" t="s">
        <v>237</v>
      </c>
      <c r="M26" s="121"/>
      <c r="N26" s="118"/>
      <c r="O26" s="119"/>
      <c r="P26" s="119"/>
      <c r="Q26" s="120"/>
    </row>
    <row r="27" spans="1:17" s="56" customFormat="1" ht="17.25" x14ac:dyDescent="0.25">
      <c r="A27" s="75">
        <v>1</v>
      </c>
      <c r="B27" s="103"/>
      <c r="C27" s="1204" t="s">
        <v>1721</v>
      </c>
      <c r="D27" s="1205"/>
      <c r="E27" s="118"/>
      <c r="F27" s="119"/>
      <c r="G27" s="119"/>
      <c r="H27" s="119"/>
      <c r="I27" s="119"/>
      <c r="J27" s="119"/>
      <c r="K27" s="119"/>
      <c r="L27" s="107" t="s">
        <v>237</v>
      </c>
      <c r="M27" s="121"/>
      <c r="N27" s="118"/>
      <c r="O27" s="119"/>
      <c r="P27" s="119"/>
      <c r="Q27" s="120"/>
    </row>
    <row r="28" spans="1:17" s="56" customFormat="1" ht="17.25" x14ac:dyDescent="0.25">
      <c r="A28" s="75">
        <v>1</v>
      </c>
      <c r="B28" s="103"/>
      <c r="C28" s="1204" t="s">
        <v>1722</v>
      </c>
      <c r="D28" s="1205"/>
      <c r="E28" s="118"/>
      <c r="F28" s="119"/>
      <c r="G28" s="119"/>
      <c r="H28" s="119"/>
      <c r="I28" s="119"/>
      <c r="J28" s="119"/>
      <c r="K28" s="119"/>
      <c r="L28" s="107" t="s">
        <v>237</v>
      </c>
      <c r="M28" s="121"/>
      <c r="N28" s="118"/>
      <c r="O28" s="119"/>
      <c r="P28" s="119"/>
      <c r="Q28" s="120"/>
    </row>
    <row r="29" spans="1:17" s="56" customFormat="1" ht="17.25" x14ac:dyDescent="0.25">
      <c r="A29" s="75">
        <v>1</v>
      </c>
      <c r="B29" s="103"/>
      <c r="C29" s="1204"/>
      <c r="D29" s="1205"/>
      <c r="E29" s="118"/>
      <c r="F29" s="119"/>
      <c r="G29" s="119"/>
      <c r="H29" s="119"/>
      <c r="I29" s="119"/>
      <c r="J29" s="119"/>
      <c r="K29" s="119"/>
      <c r="L29" s="107"/>
      <c r="M29" s="121"/>
      <c r="N29" s="118"/>
      <c r="O29" s="119"/>
      <c r="P29" s="119"/>
      <c r="Q29" s="120"/>
    </row>
    <row r="30" spans="1:17" s="56" customFormat="1" ht="16.5" thickBot="1" x14ac:dyDescent="0.3">
      <c r="A30" s="75"/>
      <c r="B30" s="103"/>
      <c r="C30" s="1206"/>
      <c r="D30" s="1207"/>
      <c r="E30" s="124"/>
      <c r="F30" s="125"/>
      <c r="G30" s="125"/>
      <c r="H30" s="125"/>
      <c r="I30" s="125"/>
      <c r="J30" s="125"/>
      <c r="K30" s="125"/>
      <c r="L30" s="126"/>
      <c r="M30" s="127"/>
      <c r="N30" s="124"/>
      <c r="O30" s="125"/>
      <c r="P30" s="125"/>
      <c r="Q30" s="128"/>
    </row>
    <row r="31" spans="1:17" s="56" customFormat="1" ht="16.5" thickBot="1" x14ac:dyDescent="0.3">
      <c r="A31" s="75"/>
      <c r="C31" s="1208" t="s">
        <v>236</v>
      </c>
      <c r="D31" s="1208"/>
      <c r="Q31" s="129"/>
    </row>
    <row r="32" spans="1:17" s="56" customFormat="1" ht="49.5" thickBot="1" x14ac:dyDescent="0.3">
      <c r="A32" s="75">
        <v>111</v>
      </c>
      <c r="C32" s="1182"/>
      <c r="D32" s="1183"/>
      <c r="E32" s="1183"/>
      <c r="F32" s="1183"/>
      <c r="G32" s="1183"/>
      <c r="H32" s="1183"/>
      <c r="I32" s="1183"/>
      <c r="J32" s="1183"/>
      <c r="K32" s="1183"/>
      <c r="L32" s="1183"/>
      <c r="M32" s="1183"/>
      <c r="N32" s="1183"/>
      <c r="O32" s="1183"/>
      <c r="P32" s="1183"/>
      <c r="Q32" s="1184"/>
    </row>
    <row r="33" spans="1:17" s="56" customFormat="1" ht="15.75" x14ac:dyDescent="0.25">
      <c r="A33" s="75"/>
      <c r="Q33" s="129"/>
    </row>
    <row r="34" spans="1:17" s="56" customFormat="1" ht="15.75" x14ac:dyDescent="0.25">
      <c r="A34" s="75"/>
      <c r="Q34" s="129"/>
    </row>
    <row r="35" spans="1:17" s="56" customFormat="1" ht="15.75" x14ac:dyDescent="0.25">
      <c r="A35" s="75"/>
      <c r="Q35" s="129"/>
    </row>
    <row r="36" spans="1:17" s="56" customFormat="1" ht="15.75" x14ac:dyDescent="0.25">
      <c r="A36" s="75"/>
      <c r="Q36" s="129"/>
    </row>
    <row r="37" spans="1:17" s="56" customFormat="1" ht="15.75" x14ac:dyDescent="0.25">
      <c r="A37" s="75"/>
      <c r="Q37" s="129"/>
    </row>
  </sheetData>
  <mergeCells count="37">
    <mergeCell ref="C28:D28"/>
    <mergeCell ref="C23:D23"/>
    <mergeCell ref="C24:D24"/>
    <mergeCell ref="C25:D25"/>
    <mergeCell ref="C26:D26"/>
    <mergeCell ref="C27:D27"/>
    <mergeCell ref="C32:Q32"/>
    <mergeCell ref="C22:D22"/>
    <mergeCell ref="B9:C9"/>
    <mergeCell ref="D9:Q9"/>
    <mergeCell ref="B11:D11"/>
    <mergeCell ref="C17:D18"/>
    <mergeCell ref="E17:K17"/>
    <mergeCell ref="L17:M18"/>
    <mergeCell ref="N17:P17"/>
    <mergeCell ref="Q17:Q18"/>
    <mergeCell ref="C19:D19"/>
    <mergeCell ref="C20:D20"/>
    <mergeCell ref="C21:D21"/>
    <mergeCell ref="C30:D30"/>
    <mergeCell ref="C31:D31"/>
    <mergeCell ref="C29:D29"/>
    <mergeCell ref="D1:P1"/>
    <mergeCell ref="D2:P2"/>
    <mergeCell ref="H6:K6"/>
    <mergeCell ref="N6:P6"/>
    <mergeCell ref="H7:K7"/>
    <mergeCell ref="L7:M7"/>
    <mergeCell ref="N7:P7"/>
    <mergeCell ref="L5:M5"/>
    <mergeCell ref="Q2:Q4"/>
    <mergeCell ref="P3:P4"/>
    <mergeCell ref="H5:K5"/>
    <mergeCell ref="N5:P5"/>
    <mergeCell ref="H8:K8"/>
    <mergeCell ref="L8:M8"/>
    <mergeCell ref="N8:P8"/>
  </mergeCells>
  <dataValidations count="1">
    <dataValidation type="list" allowBlank="1" showInputMessage="1" showErrorMessage="1" sqref="Q20:Q29" xr:uid="{00000000-0002-0000-0400-000000000000}">
      <formula1>$E$12:$E$14</formula1>
    </dataValidation>
  </dataValidations>
  <pageMargins left="0.70866141732283472" right="0.70866141732283472" top="0.74803149606299213" bottom="0.74803149606299213" header="0.31496062992125984" footer="0.31496062992125984"/>
  <pageSetup paperSize="9" scale="76"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A1:M119"/>
  <sheetViews>
    <sheetView view="pageBreakPreview" zoomScaleNormal="100" zoomScaleSheetLayoutView="100" workbookViewId="0">
      <selection activeCell="H16" sqref="H16"/>
    </sheetView>
  </sheetViews>
  <sheetFormatPr baseColWidth="10" defaultRowHeight="15.75" x14ac:dyDescent="0.25"/>
  <cols>
    <col min="1" max="1" width="1.42578125" style="434" customWidth="1"/>
    <col min="2" max="2" width="11.5703125" bestFit="1" customWidth="1"/>
    <col min="3" max="3" width="17.42578125" customWidth="1"/>
    <col min="4" max="4" width="13.42578125" customWidth="1"/>
    <col min="5" max="5" width="11.5703125" bestFit="1" customWidth="1"/>
    <col min="6" max="6" width="15" customWidth="1"/>
    <col min="7" max="7" width="13.140625" customWidth="1"/>
    <col min="8" max="8" width="11.7109375" bestFit="1" customWidth="1"/>
    <col min="9" max="10" width="11.5703125" bestFit="1" customWidth="1"/>
    <col min="11" max="11" width="24.85546875" customWidth="1"/>
    <col min="12" max="12" width="16.28515625" customWidth="1"/>
  </cols>
  <sheetData>
    <row r="1" spans="1:13" ht="21" x14ac:dyDescent="0.35">
      <c r="A1" s="74"/>
      <c r="B1" s="372"/>
      <c r="C1" s="373"/>
      <c r="D1" s="512" t="s">
        <v>82</v>
      </c>
      <c r="E1" s="512"/>
      <c r="F1" s="512"/>
      <c r="G1" s="512"/>
      <c r="H1" s="512"/>
      <c r="I1" s="512"/>
      <c r="J1" s="512"/>
      <c r="K1" s="512"/>
      <c r="L1" s="374"/>
      <c r="M1" s="370"/>
    </row>
    <row r="2" spans="1:13" ht="21" customHeight="1" x14ac:dyDescent="0.35">
      <c r="A2" s="74"/>
      <c r="B2" s="375"/>
      <c r="C2" s="376"/>
      <c r="D2" s="513" t="s">
        <v>83</v>
      </c>
      <c r="E2" s="513"/>
      <c r="F2" s="513"/>
      <c r="G2" s="513"/>
      <c r="H2" s="513"/>
      <c r="I2" s="513"/>
      <c r="J2" s="513"/>
      <c r="K2" s="513"/>
      <c r="L2" s="1220" t="s">
        <v>1364</v>
      </c>
      <c r="M2" s="370"/>
    </row>
    <row r="3" spans="1:13" ht="21" customHeight="1" x14ac:dyDescent="0.3">
      <c r="A3" s="74"/>
      <c r="B3" s="375"/>
      <c r="C3" s="376"/>
      <c r="D3" s="514"/>
      <c r="E3" s="377"/>
      <c r="F3" s="377"/>
      <c r="G3" s="377"/>
      <c r="H3" s="377"/>
      <c r="I3" s="377"/>
      <c r="J3" s="377"/>
      <c r="K3" s="1223" t="s">
        <v>154</v>
      </c>
      <c r="L3" s="1221"/>
      <c r="M3" s="99"/>
    </row>
    <row r="4" spans="1:13" s="56" customFormat="1" ht="15.75" customHeight="1" x14ac:dyDescent="0.25">
      <c r="A4" s="75"/>
      <c r="B4" s="379" t="s">
        <v>84</v>
      </c>
      <c r="C4" s="515"/>
      <c r="D4" s="144" t="s">
        <v>150</v>
      </c>
      <c r="E4" s="144"/>
      <c r="F4" s="144"/>
      <c r="G4" s="144"/>
      <c r="H4" s="144"/>
      <c r="I4" s="144"/>
      <c r="J4" s="144"/>
      <c r="K4" s="1223"/>
      <c r="L4" s="1222"/>
    </row>
    <row r="5" spans="1:13" s="56" customFormat="1" ht="15.75" customHeight="1" thickBot="1" x14ac:dyDescent="0.3">
      <c r="A5" s="75"/>
      <c r="B5" s="379" t="s">
        <v>85</v>
      </c>
      <c r="C5" s="515"/>
      <c r="D5" s="144" t="s">
        <v>3078</v>
      </c>
      <c r="E5" s="144"/>
      <c r="F5" s="144"/>
      <c r="G5" s="144"/>
      <c r="H5" s="147" t="s">
        <v>162</v>
      </c>
      <c r="I5" s="381" t="s">
        <v>147</v>
      </c>
      <c r="J5" s="147"/>
      <c r="K5" s="144"/>
      <c r="L5" s="380"/>
      <c r="M5" s="300"/>
    </row>
    <row r="6" spans="1:13" s="56" customFormat="1" x14ac:dyDescent="0.25">
      <c r="A6" s="75"/>
      <c r="B6" s="379" t="s">
        <v>3070</v>
      </c>
      <c r="C6" s="515"/>
      <c r="D6" s="383" t="s">
        <v>1480</v>
      </c>
      <c r="E6" s="144"/>
      <c r="F6" s="144"/>
      <c r="G6" s="144"/>
      <c r="H6" s="516" t="s">
        <v>161</v>
      </c>
      <c r="I6" s="516"/>
      <c r="J6" s="516"/>
      <c r="K6" s="81"/>
      <c r="L6" s="82" t="s">
        <v>159</v>
      </c>
      <c r="M6" s="301"/>
    </row>
    <row r="7" spans="1:13" s="56" customFormat="1" x14ac:dyDescent="0.25">
      <c r="A7" s="75"/>
      <c r="B7" s="379" t="s">
        <v>87</v>
      </c>
      <c r="C7" s="515"/>
      <c r="D7" s="144" t="s">
        <v>151</v>
      </c>
      <c r="E7" s="144"/>
      <c r="F7" s="144"/>
      <c r="G7" s="383" t="s">
        <v>163</v>
      </c>
      <c r="H7" s="517">
        <v>45162</v>
      </c>
      <c r="I7" s="517">
        <v>45162</v>
      </c>
      <c r="J7" s="518"/>
      <c r="K7" s="78" t="s">
        <v>168</v>
      </c>
      <c r="L7" s="83" t="s">
        <v>160</v>
      </c>
      <c r="M7" s="371"/>
    </row>
    <row r="8" spans="1:13" s="56" customFormat="1" ht="16.5" thickBot="1" x14ac:dyDescent="0.3">
      <c r="A8" s="75"/>
      <c r="B8" s="388" t="s">
        <v>88</v>
      </c>
      <c r="C8" s="519"/>
      <c r="D8" s="389" t="s">
        <v>152</v>
      </c>
      <c r="E8" s="389"/>
      <c r="F8" s="389"/>
      <c r="G8" s="390" t="s">
        <v>163</v>
      </c>
      <c r="H8" s="520">
        <f>+H7+20</f>
        <v>45182</v>
      </c>
      <c r="I8" s="520">
        <f>+I7+1</f>
        <v>45163</v>
      </c>
      <c r="J8" s="521"/>
      <c r="K8" s="79"/>
      <c r="L8" s="80"/>
      <c r="M8" s="371"/>
    </row>
    <row r="9" spans="1:13" s="421" customFormat="1" ht="15" customHeight="1" x14ac:dyDescent="0.2">
      <c r="A9" s="433"/>
      <c r="C9" s="423"/>
      <c r="D9" s="424"/>
      <c r="E9" s="422"/>
      <c r="F9" s="422"/>
      <c r="G9" s="422"/>
      <c r="H9" s="422"/>
      <c r="I9" s="422"/>
      <c r="J9" s="422"/>
      <c r="K9" s="425"/>
      <c r="L9" s="422"/>
      <c r="M9" s="422"/>
    </row>
    <row r="10" spans="1:13" s="721" customFormat="1" ht="30" x14ac:dyDescent="0.25">
      <c r="A10" s="720" t="s">
        <v>1615</v>
      </c>
      <c r="C10" s="722" t="s">
        <v>1482</v>
      </c>
      <c r="D10" s="1235" t="s">
        <v>1483</v>
      </c>
      <c r="E10" s="1235"/>
      <c r="F10" s="1235"/>
      <c r="G10" s="1235"/>
      <c r="H10" s="1235"/>
      <c r="I10" s="1235"/>
      <c r="J10" s="1235"/>
      <c r="K10" s="1235"/>
      <c r="L10" s="1235"/>
    </row>
    <row r="11" spans="1:13" s="721" customFormat="1" x14ac:dyDescent="0.25">
      <c r="A11" s="720"/>
      <c r="C11" s="722"/>
      <c r="D11" s="723"/>
      <c r="E11" s="723"/>
      <c r="F11" s="723"/>
      <c r="G11" s="723"/>
      <c r="H11" s="723"/>
      <c r="I11" s="723"/>
      <c r="J11" s="723"/>
      <c r="K11" s="723"/>
      <c r="L11" s="723"/>
    </row>
    <row r="12" spans="1:13" s="721" customFormat="1" ht="30" x14ac:dyDescent="0.25">
      <c r="A12" s="720" t="s">
        <v>1615</v>
      </c>
      <c r="C12" s="1236" t="s">
        <v>1484</v>
      </c>
      <c r="D12" s="1235" t="s">
        <v>1485</v>
      </c>
      <c r="E12" s="1235"/>
      <c r="F12" s="1235"/>
      <c r="G12" s="1235"/>
      <c r="H12" s="1235"/>
      <c r="I12" s="1235"/>
      <c r="J12" s="1235"/>
      <c r="K12" s="1235"/>
      <c r="L12" s="1235"/>
    </row>
    <row r="13" spans="1:13" s="721" customFormat="1" ht="45" x14ac:dyDescent="0.25">
      <c r="A13" s="720" t="s">
        <v>1481</v>
      </c>
      <c r="C13" s="1236"/>
      <c r="D13" s="1235" t="s">
        <v>1486</v>
      </c>
      <c r="E13" s="1235"/>
      <c r="F13" s="1235"/>
      <c r="G13" s="1235"/>
      <c r="H13" s="1235"/>
      <c r="I13" s="1235"/>
      <c r="J13" s="1235"/>
      <c r="K13" s="1235"/>
      <c r="L13" s="1235"/>
    </row>
    <row r="14" spans="1:13" s="721" customFormat="1" ht="15" x14ac:dyDescent="0.25">
      <c r="A14" s="720" t="s">
        <v>1616</v>
      </c>
      <c r="C14" s="1236"/>
      <c r="D14" s="1235" t="s">
        <v>1487</v>
      </c>
      <c r="E14" s="1235"/>
      <c r="F14" s="1235"/>
      <c r="G14" s="1235"/>
      <c r="H14" s="1235"/>
      <c r="I14" s="1235"/>
      <c r="J14" s="1235"/>
      <c r="K14" s="1235"/>
      <c r="L14" s="1235"/>
    </row>
    <row r="15" spans="1:13" s="721" customFormat="1" x14ac:dyDescent="0.25">
      <c r="A15" s="720"/>
      <c r="C15" s="724"/>
      <c r="D15" s="725"/>
      <c r="E15" s="725"/>
      <c r="F15" s="725"/>
      <c r="G15" s="725"/>
      <c r="H15" s="725"/>
      <c r="I15" s="725"/>
      <c r="J15" s="725"/>
      <c r="K15" s="725"/>
      <c r="L15" s="725"/>
    </row>
    <row r="16" spans="1:13" s="728" customFormat="1" x14ac:dyDescent="0.25">
      <c r="A16" s="726"/>
      <c r="B16" s="727">
        <v>1</v>
      </c>
      <c r="C16" s="727" t="s">
        <v>1488</v>
      </c>
      <c r="I16" s="727">
        <v>3</v>
      </c>
      <c r="J16" s="727" t="s">
        <v>1489</v>
      </c>
      <c r="L16" s="729">
        <v>3042454.62</v>
      </c>
    </row>
    <row r="17" spans="1:12" s="728" customFormat="1" ht="16.5" thickBot="1" x14ac:dyDescent="0.3">
      <c r="A17" s="726"/>
      <c r="B17" s="727"/>
      <c r="D17" s="728" t="s">
        <v>1490</v>
      </c>
      <c r="F17" s="729">
        <v>2234839.7199999997</v>
      </c>
      <c r="I17" s="727"/>
      <c r="J17" s="728" t="s">
        <v>1491</v>
      </c>
      <c r="L17" s="730">
        <v>0.01</v>
      </c>
    </row>
    <row r="18" spans="1:12" s="728" customFormat="1" ht="16.5" thickBot="1" x14ac:dyDescent="0.3">
      <c r="A18" s="726"/>
      <c r="B18" s="727"/>
      <c r="D18" s="728" t="s">
        <v>1491</v>
      </c>
      <c r="F18" s="730">
        <v>0.01</v>
      </c>
      <c r="I18" s="727"/>
      <c r="L18" s="729">
        <f>+L17*L16</f>
        <v>30424.546200000001</v>
      </c>
    </row>
    <row r="19" spans="1:12" s="732" customFormat="1" x14ac:dyDescent="0.25">
      <c r="A19" s="432"/>
      <c r="B19" s="731"/>
      <c r="F19" s="733">
        <f>+F17*F18</f>
        <v>22348.397199999999</v>
      </c>
      <c r="I19" s="731"/>
    </row>
    <row r="20" spans="1:12" s="732" customFormat="1" x14ac:dyDescent="0.25">
      <c r="A20" s="432"/>
      <c r="B20" s="731">
        <v>2</v>
      </c>
      <c r="C20" s="731" t="s">
        <v>1492</v>
      </c>
      <c r="I20" s="731">
        <v>4</v>
      </c>
      <c r="J20" s="731" t="s">
        <v>1493</v>
      </c>
      <c r="L20" s="733">
        <v>2916608.2399999998</v>
      </c>
    </row>
    <row r="21" spans="1:12" s="732" customFormat="1" ht="16.5" thickBot="1" x14ac:dyDescent="0.3">
      <c r="A21" s="432"/>
      <c r="B21" s="731"/>
      <c r="D21" s="732" t="s">
        <v>1494</v>
      </c>
      <c r="F21" s="733">
        <v>975101.26000000013</v>
      </c>
      <c r="H21" s="734"/>
      <c r="I21" s="731"/>
      <c r="J21" s="732" t="s">
        <v>1491</v>
      </c>
      <c r="L21" s="735">
        <v>0.01</v>
      </c>
    </row>
    <row r="22" spans="1:12" s="732" customFormat="1" ht="16.5" thickBot="1" x14ac:dyDescent="0.3">
      <c r="A22" s="432"/>
      <c r="B22" s="731"/>
      <c r="D22" s="732" t="s">
        <v>1491</v>
      </c>
      <c r="F22" s="735">
        <v>0.01</v>
      </c>
      <c r="L22" s="733">
        <f>+L20*L21</f>
        <v>29166.082399999999</v>
      </c>
    </row>
    <row r="23" spans="1:12" s="732" customFormat="1" x14ac:dyDescent="0.25">
      <c r="A23" s="432"/>
      <c r="B23" s="731"/>
      <c r="F23" s="733">
        <f>+F22*F21</f>
        <v>9751.0126000000018</v>
      </c>
    </row>
    <row r="24" spans="1:12" s="732" customFormat="1" x14ac:dyDescent="0.25">
      <c r="A24" s="432"/>
      <c r="B24" s="731"/>
      <c r="I24" s="731">
        <v>1</v>
      </c>
      <c r="J24" s="732" t="str">
        <f>+C16</f>
        <v>Materialidad Sobre los Activos</v>
      </c>
      <c r="L24" s="736">
        <f>+F19</f>
        <v>22348.397199999999</v>
      </c>
    </row>
    <row r="25" spans="1:12" s="732" customFormat="1" x14ac:dyDescent="0.25">
      <c r="A25" s="432"/>
      <c r="B25" s="737">
        <v>5</v>
      </c>
      <c r="C25" s="737" t="s">
        <v>1495</v>
      </c>
      <c r="D25" s="738"/>
      <c r="E25" s="738"/>
      <c r="F25" s="738"/>
      <c r="G25" s="738"/>
      <c r="H25" s="738"/>
      <c r="I25" s="731">
        <v>2</v>
      </c>
      <c r="J25" s="732" t="str">
        <f>+C20</f>
        <v>Materialidad Sobre los pasivos</v>
      </c>
      <c r="L25" s="736">
        <f>+F23</f>
        <v>9751.0126000000018</v>
      </c>
    </row>
    <row r="26" spans="1:12" s="732" customFormat="1" x14ac:dyDescent="0.25">
      <c r="A26" s="432"/>
      <c r="B26" s="738"/>
      <c r="C26" s="738"/>
      <c r="D26" s="738" t="s">
        <v>1496</v>
      </c>
      <c r="E26" s="738"/>
      <c r="F26" s="739">
        <v>1959865.52</v>
      </c>
      <c r="G26" s="738"/>
      <c r="H26" s="738"/>
      <c r="I26" s="731">
        <v>3</v>
      </c>
      <c r="J26" s="732" t="str">
        <f>+J16</f>
        <v>Materialidad Sobre los Ingresos</v>
      </c>
      <c r="L26" s="736"/>
    </row>
    <row r="27" spans="1:12" s="732" customFormat="1" x14ac:dyDescent="0.25">
      <c r="A27" s="432"/>
      <c r="B27" s="738"/>
      <c r="C27" s="738"/>
      <c r="D27" s="738" t="s">
        <v>1497</v>
      </c>
      <c r="E27" s="738"/>
      <c r="F27" s="739">
        <v>847123.35000000009</v>
      </c>
      <c r="G27" s="738"/>
      <c r="H27" s="738"/>
      <c r="I27" s="731">
        <v>4</v>
      </c>
      <c r="J27" s="732" t="str">
        <f>+J20</f>
        <v>Materialidad Sobre los Gastos</v>
      </c>
      <c r="L27" s="736"/>
    </row>
    <row r="28" spans="1:12" s="732" customFormat="1" x14ac:dyDescent="0.25">
      <c r="A28" s="432"/>
      <c r="B28" s="738"/>
      <c r="C28" s="738"/>
      <c r="D28" s="737" t="s">
        <v>1498</v>
      </c>
      <c r="E28" s="737"/>
      <c r="F28" s="740">
        <f>+F26-F27</f>
        <v>1112742.17</v>
      </c>
      <c r="G28" s="738"/>
      <c r="H28" s="738"/>
      <c r="I28" s="731">
        <v>5</v>
      </c>
      <c r="J28" s="732" t="str">
        <f>+C25</f>
        <v>Materialidad Sobre Capital de Trabajo</v>
      </c>
      <c r="L28" s="741">
        <f>+F30</f>
        <v>11127.421699999999</v>
      </c>
    </row>
    <row r="29" spans="1:12" s="732" customFormat="1" ht="15" x14ac:dyDescent="0.2">
      <c r="A29" s="432"/>
      <c r="B29" s="738"/>
      <c r="C29" s="738"/>
      <c r="D29" s="738" t="s">
        <v>1491</v>
      </c>
      <c r="E29" s="738"/>
      <c r="F29" s="742">
        <v>0.01</v>
      </c>
      <c r="G29" s="738"/>
      <c r="H29" s="738"/>
    </row>
    <row r="30" spans="1:12" s="732" customFormat="1" ht="16.5" thickBot="1" x14ac:dyDescent="0.3">
      <c r="A30" s="432"/>
      <c r="B30" s="738"/>
      <c r="C30" s="738"/>
      <c r="D30" s="738"/>
      <c r="E30" s="738"/>
      <c r="F30" s="739">
        <f>+F28*F29</f>
        <v>11127.421699999999</v>
      </c>
      <c r="G30" s="738"/>
      <c r="H30" s="738"/>
      <c r="J30" s="743" t="s">
        <v>1499</v>
      </c>
      <c r="K30" s="743"/>
      <c r="L30" s="744">
        <f>SUM(L24:L28)</f>
        <v>43226.8315</v>
      </c>
    </row>
    <row r="31" spans="1:12" s="732" customFormat="1" thickTop="1" x14ac:dyDescent="0.2">
      <c r="A31" s="432"/>
      <c r="B31" s="738"/>
      <c r="C31" s="738"/>
      <c r="D31" s="738"/>
      <c r="E31" s="738"/>
      <c r="F31" s="738"/>
      <c r="G31" s="738"/>
      <c r="H31" s="738"/>
      <c r="K31" s="745"/>
    </row>
    <row r="32" spans="1:12" s="732" customFormat="1" x14ac:dyDescent="0.25">
      <c r="A32" s="432"/>
      <c r="B32" s="737">
        <v>6</v>
      </c>
      <c r="C32" s="737" t="s">
        <v>1500</v>
      </c>
      <c r="D32" s="738"/>
      <c r="E32" s="738"/>
      <c r="F32" s="746">
        <f>+L16-L20</f>
        <v>125846.38000000035</v>
      </c>
      <c r="K32" s="731" t="s">
        <v>1501</v>
      </c>
      <c r="L32" s="747">
        <f>+L30/F17</f>
        <v>1.9342251309190085E-2</v>
      </c>
    </row>
    <row r="33" spans="1:12" s="732" customFormat="1" ht="15" x14ac:dyDescent="0.2">
      <c r="A33" s="432"/>
    </row>
    <row r="34" spans="1:12" s="732" customFormat="1" ht="15" x14ac:dyDescent="0.2">
      <c r="A34" s="432"/>
      <c r="L34" s="748">
        <f>+L30/L16</f>
        <v>1.4207880444902083E-2</v>
      </c>
    </row>
    <row r="35" spans="1:12" s="732" customFormat="1" x14ac:dyDescent="0.25">
      <c r="A35" s="432"/>
      <c r="J35" s="731" t="s">
        <v>1502</v>
      </c>
      <c r="K35" s="749">
        <f>+F17</f>
        <v>2234839.7199999997</v>
      </c>
      <c r="L35" s="749">
        <f>+K35*L34</f>
        <v>31752.335555278441</v>
      </c>
    </row>
    <row r="36" spans="1:12" s="437" customFormat="1" x14ac:dyDescent="0.25">
      <c r="A36" s="435"/>
      <c r="J36" s="436" t="s">
        <v>4</v>
      </c>
      <c r="K36" s="438"/>
      <c r="L36" s="438"/>
    </row>
    <row r="37" spans="1:12" s="437" customFormat="1" x14ac:dyDescent="0.25">
      <c r="A37" s="435"/>
      <c r="J37" s="436"/>
      <c r="K37" s="438"/>
      <c r="L37" s="438"/>
    </row>
    <row r="38" spans="1:12" s="437" customFormat="1" ht="16.5" thickBot="1" x14ac:dyDescent="0.3">
      <c r="A38" s="435"/>
      <c r="J38" s="436"/>
      <c r="K38" s="438"/>
      <c r="L38" s="438"/>
    </row>
    <row r="39" spans="1:12" s="440" customFormat="1" ht="16.5" thickBot="1" x14ac:dyDescent="0.3">
      <c r="A39" s="439"/>
      <c r="C39" s="441"/>
      <c r="D39" s="1237" t="s">
        <v>1503</v>
      </c>
      <c r="E39" s="1237"/>
      <c r="F39" s="1237"/>
      <c r="G39" s="1237"/>
      <c r="H39" s="1237"/>
      <c r="I39" s="1237"/>
      <c r="J39" s="1238"/>
    </row>
    <row r="40" spans="1:12" s="440" customFormat="1" x14ac:dyDescent="0.25">
      <c r="A40" s="439"/>
      <c r="C40" s="442" t="s">
        <v>1504</v>
      </c>
      <c r="D40" s="443" t="s">
        <v>1505</v>
      </c>
      <c r="E40" s="444"/>
      <c r="F40" s="445"/>
      <c r="G40" s="446" t="s">
        <v>1506</v>
      </c>
      <c r="H40" s="443" t="s">
        <v>1507</v>
      </c>
      <c r="I40" s="444"/>
      <c r="J40" s="445"/>
    </row>
    <row r="41" spans="1:12" s="440" customFormat="1" ht="16.5" thickBot="1" x14ac:dyDescent="0.3">
      <c r="A41" s="439"/>
      <c r="C41" s="447" t="s">
        <v>1508</v>
      </c>
      <c r="D41" s="448" t="s">
        <v>1509</v>
      </c>
      <c r="E41" s="449"/>
      <c r="F41" s="450"/>
      <c r="G41" s="451" t="s">
        <v>1510</v>
      </c>
      <c r="H41" s="448" t="s">
        <v>1511</v>
      </c>
      <c r="I41" s="449"/>
      <c r="J41" s="450"/>
    </row>
    <row r="42" spans="1:12" s="437" customFormat="1" x14ac:dyDescent="0.25">
      <c r="A42" s="435"/>
      <c r="J42" s="436"/>
      <c r="K42" s="438"/>
      <c r="L42" s="438"/>
    </row>
    <row r="43" spans="1:12" s="437" customFormat="1" x14ac:dyDescent="0.25">
      <c r="A43" s="435"/>
    </row>
    <row r="44" spans="1:12" s="440" customFormat="1" ht="38.25" x14ac:dyDescent="0.25">
      <c r="A44" s="452"/>
      <c r="B44" s="453"/>
      <c r="C44" s="750" t="s">
        <v>1512</v>
      </c>
      <c r="D44" s="1224" t="s">
        <v>1513</v>
      </c>
      <c r="E44" s="1225"/>
      <c r="F44" s="1225"/>
      <c r="G44" s="1225"/>
      <c r="H44" s="1225"/>
      <c r="I44" s="1226"/>
      <c r="J44" s="454"/>
    </row>
    <row r="45" spans="1:12" s="440" customFormat="1" x14ac:dyDescent="0.25">
      <c r="A45" s="452"/>
      <c r="B45" s="453"/>
      <c r="C45" s="750"/>
      <c r="D45" s="751" t="s">
        <v>1514</v>
      </c>
      <c r="E45" s="751" t="s">
        <v>1515</v>
      </c>
      <c r="F45" s="751" t="s">
        <v>1516</v>
      </c>
      <c r="G45" s="751" t="s">
        <v>1517</v>
      </c>
      <c r="H45" s="751" t="s">
        <v>1518</v>
      </c>
      <c r="I45" s="751" t="s">
        <v>1519</v>
      </c>
      <c r="J45" s="454"/>
    </row>
    <row r="46" spans="1:12" s="440" customFormat="1" ht="15" hidden="1" customHeight="1" x14ac:dyDescent="0.25">
      <c r="A46" s="452"/>
      <c r="B46" s="453"/>
      <c r="C46" s="455" t="s">
        <v>1520</v>
      </c>
      <c r="D46" s="456" t="s">
        <v>1521</v>
      </c>
      <c r="E46" s="456" t="s">
        <v>1521</v>
      </c>
      <c r="F46" s="456" t="s">
        <v>1522</v>
      </c>
      <c r="G46" s="456" t="s">
        <v>1522</v>
      </c>
      <c r="H46" s="456" t="s">
        <v>1523</v>
      </c>
      <c r="I46" s="456" t="s">
        <v>1524</v>
      </c>
      <c r="J46" s="454"/>
    </row>
    <row r="47" spans="1:12" s="440" customFormat="1" ht="39" x14ac:dyDescent="0.25">
      <c r="A47" s="452"/>
      <c r="B47" s="453"/>
      <c r="C47" s="752" t="s">
        <v>1525</v>
      </c>
      <c r="D47" s="456" t="s">
        <v>1521</v>
      </c>
      <c r="E47" s="456" t="s">
        <v>1521</v>
      </c>
      <c r="F47" s="456" t="s">
        <v>1522</v>
      </c>
      <c r="G47" s="456" t="s">
        <v>1522</v>
      </c>
      <c r="H47" s="456" t="s">
        <v>1521</v>
      </c>
      <c r="I47" s="456" t="s">
        <v>1526</v>
      </c>
      <c r="J47" s="454"/>
    </row>
    <row r="48" spans="1:12" s="440" customFormat="1" ht="26.25" hidden="1" customHeight="1" x14ac:dyDescent="0.25">
      <c r="A48" s="452"/>
      <c r="B48" s="453"/>
      <c r="C48" s="752" t="s">
        <v>1527</v>
      </c>
      <c r="D48" s="456" t="s">
        <v>1528</v>
      </c>
      <c r="E48" s="457">
        <v>0</v>
      </c>
      <c r="F48" s="457">
        <v>0</v>
      </c>
      <c r="G48" s="456" t="s">
        <v>1522</v>
      </c>
      <c r="H48" s="456" t="s">
        <v>1529</v>
      </c>
      <c r="I48" s="458" t="s">
        <v>1530</v>
      </c>
      <c r="J48" s="454"/>
    </row>
    <row r="49" spans="1:10" s="440" customFormat="1" ht="26.25" hidden="1" customHeight="1" x14ac:dyDescent="0.25">
      <c r="A49" s="452"/>
      <c r="B49" s="453"/>
      <c r="C49" s="752" t="s">
        <v>1531</v>
      </c>
      <c r="D49" s="456" t="s">
        <v>1532</v>
      </c>
      <c r="E49" s="457">
        <v>0</v>
      </c>
      <c r="F49" s="457">
        <v>0</v>
      </c>
      <c r="G49" s="456" t="s">
        <v>1522</v>
      </c>
      <c r="H49" s="456" t="s">
        <v>1533</v>
      </c>
      <c r="I49" s="458" t="s">
        <v>1530</v>
      </c>
      <c r="J49" s="454"/>
    </row>
    <row r="50" spans="1:10" s="440" customFormat="1" ht="15" hidden="1" customHeight="1" x14ac:dyDescent="0.25">
      <c r="A50" s="452"/>
      <c r="B50" s="453"/>
      <c r="C50" s="752" t="s">
        <v>1534</v>
      </c>
      <c r="D50" s="456" t="s">
        <v>1535</v>
      </c>
      <c r="E50" s="456" t="s">
        <v>1535</v>
      </c>
      <c r="F50" s="456" t="s">
        <v>1536</v>
      </c>
      <c r="G50" s="456" t="s">
        <v>1537</v>
      </c>
      <c r="H50" s="456" t="s">
        <v>1538</v>
      </c>
      <c r="I50" s="456" t="s">
        <v>1539</v>
      </c>
      <c r="J50" s="454"/>
    </row>
    <row r="51" spans="1:10" s="440" customFormat="1" ht="15" hidden="1" customHeight="1" x14ac:dyDescent="0.25">
      <c r="A51" s="452"/>
      <c r="B51" s="453"/>
      <c r="C51" s="752" t="s">
        <v>1540</v>
      </c>
      <c r="D51" s="456" t="s">
        <v>1541</v>
      </c>
      <c r="E51" s="456" t="s">
        <v>1542</v>
      </c>
      <c r="F51" s="456" t="s">
        <v>1543</v>
      </c>
      <c r="G51" s="456" t="s">
        <v>1544</v>
      </c>
      <c r="H51" s="456" t="s">
        <v>1545</v>
      </c>
      <c r="I51" s="456" t="s">
        <v>1539</v>
      </c>
      <c r="J51" s="454"/>
    </row>
    <row r="52" spans="1:10" s="440" customFormat="1" ht="26.25" hidden="1" customHeight="1" x14ac:dyDescent="0.25">
      <c r="A52" s="452"/>
      <c r="B52" s="453"/>
      <c r="C52" s="752" t="s">
        <v>1546</v>
      </c>
      <c r="D52" s="456" t="s">
        <v>1547</v>
      </c>
      <c r="E52" s="456" t="s">
        <v>1548</v>
      </c>
      <c r="F52" s="456" t="s">
        <v>1549</v>
      </c>
      <c r="G52" s="456" t="s">
        <v>1550</v>
      </c>
      <c r="H52" s="456" t="s">
        <v>1542</v>
      </c>
      <c r="I52" s="458" t="s">
        <v>1551</v>
      </c>
      <c r="J52" s="454"/>
    </row>
    <row r="53" spans="1:10" s="440" customFormat="1" ht="26.25" x14ac:dyDescent="0.25">
      <c r="A53" s="452"/>
      <c r="B53" s="453"/>
      <c r="C53" s="752" t="s">
        <v>1552</v>
      </c>
      <c r="D53" s="456" t="s">
        <v>1553</v>
      </c>
      <c r="E53" s="456" t="s">
        <v>1548</v>
      </c>
      <c r="F53" s="456" t="s">
        <v>1549</v>
      </c>
      <c r="G53" s="456" t="s">
        <v>1550</v>
      </c>
      <c r="H53" s="456" t="s">
        <v>1554</v>
      </c>
      <c r="I53" s="458" t="s">
        <v>1551</v>
      </c>
      <c r="J53" s="454"/>
    </row>
    <row r="54" spans="1:10" s="440" customFormat="1" ht="15" hidden="1" customHeight="1" x14ac:dyDescent="0.25">
      <c r="A54" s="452"/>
      <c r="B54" s="453"/>
      <c r="C54" s="752" t="s">
        <v>1555</v>
      </c>
      <c r="D54" s="456" t="s">
        <v>1556</v>
      </c>
      <c r="E54" s="456" t="s">
        <v>1557</v>
      </c>
      <c r="F54" s="456" t="s">
        <v>1558</v>
      </c>
      <c r="G54" s="456" t="s">
        <v>1550</v>
      </c>
      <c r="H54" s="456" t="s">
        <v>1542</v>
      </c>
      <c r="I54" s="457">
        <v>0</v>
      </c>
      <c r="J54" s="454"/>
    </row>
    <row r="55" spans="1:10" s="440" customFormat="1" ht="26.25" x14ac:dyDescent="0.25">
      <c r="A55" s="452"/>
      <c r="B55" s="453"/>
      <c r="C55" s="752" t="s">
        <v>1559</v>
      </c>
      <c r="D55" s="456" t="s">
        <v>1560</v>
      </c>
      <c r="E55" s="456" t="s">
        <v>1554</v>
      </c>
      <c r="F55" s="456" t="s">
        <v>1538</v>
      </c>
      <c r="G55" s="456" t="s">
        <v>1550</v>
      </c>
      <c r="H55" s="456" t="s">
        <v>1554</v>
      </c>
      <c r="I55" s="457">
        <v>0</v>
      </c>
      <c r="J55" s="454"/>
    </row>
    <row r="56" spans="1:10" s="437" customFormat="1" x14ac:dyDescent="0.25">
      <c r="A56" s="435"/>
    </row>
    <row r="57" spans="1:10" s="440" customFormat="1" x14ac:dyDescent="0.25">
      <c r="A57" s="452"/>
      <c r="B57" s="453" t="s">
        <v>1561</v>
      </c>
      <c r="C57" s="454"/>
      <c r="D57" s="459"/>
      <c r="E57" s="459"/>
      <c r="G57" s="454"/>
      <c r="H57" s="454"/>
      <c r="I57" s="454"/>
      <c r="J57" s="454"/>
    </row>
    <row r="58" spans="1:10" s="440" customFormat="1" x14ac:dyDescent="0.25">
      <c r="A58" s="452"/>
      <c r="B58" s="453"/>
      <c r="C58" s="454"/>
      <c r="D58" s="459"/>
      <c r="E58" s="459"/>
      <c r="G58" s="454"/>
      <c r="H58" s="454"/>
      <c r="I58" s="454"/>
      <c r="J58" s="454"/>
    </row>
    <row r="59" spans="1:10" s="440" customFormat="1" ht="33" customHeight="1" x14ac:dyDescent="0.25">
      <c r="A59" s="452"/>
      <c r="B59" s="453"/>
      <c r="C59" s="1227" t="s">
        <v>1562</v>
      </c>
      <c r="D59" s="1229" t="s">
        <v>1563</v>
      </c>
      <c r="E59" s="1229" t="s">
        <v>1491</v>
      </c>
      <c r="F59" s="1227" t="s">
        <v>1564</v>
      </c>
      <c r="G59" s="1231" t="s">
        <v>1565</v>
      </c>
      <c r="H59" s="1232"/>
      <c r="I59" s="1233" t="s">
        <v>1566</v>
      </c>
      <c r="J59" s="1234"/>
    </row>
    <row r="60" spans="1:10" s="440" customFormat="1" ht="37.5" customHeight="1" x14ac:dyDescent="0.25">
      <c r="A60" s="452"/>
      <c r="B60" s="453"/>
      <c r="C60" s="1228"/>
      <c r="D60" s="1230"/>
      <c r="E60" s="1230"/>
      <c r="F60" s="1228"/>
      <c r="G60" s="460" t="s">
        <v>1567</v>
      </c>
      <c r="H60" s="460" t="s">
        <v>1568</v>
      </c>
      <c r="I60" s="460" t="s">
        <v>1569</v>
      </c>
      <c r="J60" s="460" t="s">
        <v>1570</v>
      </c>
    </row>
    <row r="61" spans="1:10" s="440" customFormat="1" x14ac:dyDescent="0.25">
      <c r="A61" s="452"/>
      <c r="B61" s="453"/>
      <c r="C61" s="455" t="s">
        <v>1571</v>
      </c>
      <c r="D61" s="461">
        <f>+F32</f>
        <v>125846.38000000035</v>
      </c>
      <c r="E61" s="461">
        <v>0.05</v>
      </c>
      <c r="F61" s="462">
        <f>+D61*E61</f>
        <v>6292.3190000000177</v>
      </c>
      <c r="G61" s="461">
        <f>+F61*50%</f>
        <v>3146.1595000000088</v>
      </c>
      <c r="H61" s="461">
        <f>+F61*75%</f>
        <v>4719.2392500000133</v>
      </c>
      <c r="I61" s="461">
        <f>+G61*5%</f>
        <v>157.30797500000045</v>
      </c>
      <c r="J61" s="461">
        <f>+H61*3%</f>
        <v>141.5771775000004</v>
      </c>
    </row>
    <row r="62" spans="1:10" s="440" customFormat="1" x14ac:dyDescent="0.25">
      <c r="A62" s="452"/>
      <c r="B62" s="453"/>
      <c r="C62" s="455" t="s">
        <v>1571</v>
      </c>
      <c r="D62" s="461">
        <f>+F32</f>
        <v>125846.38000000035</v>
      </c>
      <c r="E62" s="461">
        <v>0.1</v>
      </c>
      <c r="F62" s="462">
        <f>+D62*E62</f>
        <v>12584.638000000035</v>
      </c>
      <c r="G62" s="461">
        <f>+F62*50%</f>
        <v>6292.3190000000177</v>
      </c>
      <c r="H62" s="461">
        <f>+F62*75%</f>
        <v>9438.4785000000265</v>
      </c>
      <c r="I62" s="461">
        <f>+G62*5%</f>
        <v>314.61595000000091</v>
      </c>
      <c r="J62" s="461">
        <f>+H62*3%</f>
        <v>283.15435500000081</v>
      </c>
    </row>
    <row r="63" spans="1:10" s="440" customFormat="1" x14ac:dyDescent="0.25">
      <c r="A63" s="452"/>
      <c r="B63" s="453"/>
      <c r="C63" s="455" t="s">
        <v>1572</v>
      </c>
      <c r="D63" s="461">
        <f>+F17</f>
        <v>2234839.7199999997</v>
      </c>
      <c r="E63" s="461">
        <v>0.02</v>
      </c>
      <c r="F63" s="462">
        <f>+D63*E63</f>
        <v>44696.794399999999</v>
      </c>
      <c r="G63" s="461">
        <f>+F63*50%</f>
        <v>22348.397199999999</v>
      </c>
      <c r="H63" s="461">
        <f>+F63*75%</f>
        <v>33522.595799999996</v>
      </c>
      <c r="I63" s="461">
        <f>+G63*5%</f>
        <v>1117.41986</v>
      </c>
      <c r="J63" s="461">
        <f>+H63*3%</f>
        <v>1005.6778739999999</v>
      </c>
    </row>
    <row r="64" spans="1:10" s="440" customFormat="1" x14ac:dyDescent="0.25">
      <c r="A64" s="452"/>
      <c r="B64" s="453"/>
      <c r="C64" s="455" t="s">
        <v>1573</v>
      </c>
      <c r="D64" s="461">
        <f>+L16</f>
        <v>3042454.62</v>
      </c>
      <c r="E64" s="461">
        <v>0.02</v>
      </c>
      <c r="F64" s="462">
        <f>+D64*E64</f>
        <v>60849.092400000001</v>
      </c>
      <c r="G64" s="461">
        <f>+F64*50%</f>
        <v>30424.546200000001</v>
      </c>
      <c r="H64" s="461">
        <f>+F64*75%</f>
        <v>45636.819300000003</v>
      </c>
      <c r="I64" s="461">
        <f>+G64*5%</f>
        <v>1521.2273100000002</v>
      </c>
      <c r="J64" s="461">
        <f>+H64*3%</f>
        <v>1369.1045790000001</v>
      </c>
    </row>
    <row r="65" spans="1:12" s="464" customFormat="1" x14ac:dyDescent="0.25">
      <c r="A65" s="463"/>
      <c r="C65" s="465"/>
      <c r="D65" s="466"/>
      <c r="E65" s="466"/>
      <c r="G65" s="467"/>
      <c r="H65" s="467"/>
      <c r="I65" s="467"/>
      <c r="J65" s="467"/>
    </row>
    <row r="66" spans="1:12" s="440" customFormat="1" ht="30" customHeight="1" x14ac:dyDescent="0.25">
      <c r="A66" s="452"/>
      <c r="B66" s="1209" t="s">
        <v>1574</v>
      </c>
      <c r="C66" s="1214" t="s">
        <v>1575</v>
      </c>
      <c r="D66" s="1214"/>
      <c r="E66" s="1214"/>
      <c r="F66" s="1214"/>
      <c r="G66" s="1214"/>
      <c r="H66" s="1214"/>
      <c r="I66" s="1214"/>
      <c r="J66" s="1214"/>
      <c r="K66" s="1214"/>
      <c r="L66" s="1214"/>
    </row>
    <row r="67" spans="1:12" s="440" customFormat="1" x14ac:dyDescent="0.25">
      <c r="A67" s="452"/>
      <c r="B67" s="1209"/>
      <c r="C67" s="1214" t="s">
        <v>1576</v>
      </c>
      <c r="D67" s="1214"/>
      <c r="E67" s="1214"/>
      <c r="F67" s="1214"/>
      <c r="G67" s="1214"/>
      <c r="H67" s="1214"/>
      <c r="I67" s="1214"/>
      <c r="J67" s="1214"/>
      <c r="K67" s="1214"/>
      <c r="L67" s="1214"/>
    </row>
    <row r="68" spans="1:12" s="440" customFormat="1" x14ac:dyDescent="0.25">
      <c r="A68" s="452"/>
      <c r="B68" s="1209"/>
      <c r="C68" s="1214" t="s">
        <v>1577</v>
      </c>
      <c r="D68" s="1214"/>
      <c r="E68" s="1214"/>
      <c r="F68" s="1214"/>
      <c r="G68" s="1214"/>
      <c r="H68" s="1214"/>
      <c r="I68" s="1214"/>
      <c r="J68" s="1214"/>
      <c r="K68" s="1214"/>
      <c r="L68" s="1214"/>
    </row>
    <row r="69" spans="1:12" s="437" customFormat="1" x14ac:dyDescent="0.25">
      <c r="A69" s="435"/>
    </row>
    <row r="70" spans="1:12" s="437" customFormat="1" x14ac:dyDescent="0.25">
      <c r="A70" s="435"/>
      <c r="B70" s="468"/>
      <c r="C70" s="469" t="s">
        <v>1578</v>
      </c>
      <c r="D70" s="470"/>
      <c r="E70" s="470"/>
      <c r="F70" s="470"/>
      <c r="G70" s="470"/>
      <c r="H70" s="470"/>
      <c r="I70" s="470"/>
      <c r="J70" s="470"/>
      <c r="K70" s="470"/>
    </row>
    <row r="71" spans="1:12" s="437" customFormat="1" x14ac:dyDescent="0.25">
      <c r="A71" s="435"/>
      <c r="B71" s="464">
        <v>1</v>
      </c>
      <c r="C71" s="471" t="s">
        <v>1579</v>
      </c>
      <c r="D71" s="470"/>
      <c r="E71" s="470"/>
      <c r="F71" s="470"/>
      <c r="G71" s="470"/>
      <c r="H71" s="470"/>
      <c r="I71" s="470"/>
      <c r="J71" s="470"/>
      <c r="K71" s="470"/>
    </row>
    <row r="72" spans="1:12" s="437" customFormat="1" x14ac:dyDescent="0.25">
      <c r="A72" s="435"/>
      <c r="B72" s="464">
        <v>2</v>
      </c>
      <c r="C72" s="471" t="s">
        <v>1580</v>
      </c>
      <c r="D72" s="470"/>
      <c r="E72" s="470"/>
      <c r="F72" s="470"/>
      <c r="G72" s="470"/>
      <c r="H72" s="470"/>
      <c r="I72" s="470"/>
      <c r="J72" s="470"/>
      <c r="K72" s="470"/>
    </row>
    <row r="73" spans="1:12" s="437" customFormat="1" ht="16.5" thickBot="1" x14ac:dyDescent="0.3">
      <c r="A73" s="435"/>
      <c r="B73" s="464"/>
      <c r="C73" s="471"/>
      <c r="D73" s="470"/>
      <c r="E73" s="470"/>
      <c r="F73" s="470"/>
      <c r="G73" s="470"/>
      <c r="H73" s="470"/>
      <c r="I73" s="470"/>
      <c r="J73" s="470"/>
      <c r="K73" s="470"/>
    </row>
    <row r="74" spans="1:12" s="437" customFormat="1" ht="63.75" thickBot="1" x14ac:dyDescent="0.3">
      <c r="A74" s="435"/>
      <c r="B74" s="468"/>
      <c r="C74" s="472"/>
      <c r="D74" s="473" t="s">
        <v>1581</v>
      </c>
      <c r="E74" s="474" t="s">
        <v>1582</v>
      </c>
      <c r="F74" s="475"/>
      <c r="G74" s="473" t="s">
        <v>1491</v>
      </c>
      <c r="H74" s="476" t="s">
        <v>1583</v>
      </c>
      <c r="I74" s="470"/>
      <c r="J74" s="470"/>
      <c r="K74" s="470"/>
    </row>
    <row r="75" spans="1:12" s="437" customFormat="1" x14ac:dyDescent="0.25">
      <c r="A75" s="435"/>
      <c r="B75" s="477" t="s">
        <v>115</v>
      </c>
      <c r="C75" s="478" t="s">
        <v>1584</v>
      </c>
      <c r="D75" s="479">
        <f>+L16</f>
        <v>3042454.62</v>
      </c>
      <c r="E75" s="480"/>
      <c r="F75" s="470"/>
      <c r="G75" s="470"/>
      <c r="H75" s="480"/>
      <c r="I75" s="470"/>
      <c r="J75" s="470"/>
      <c r="K75" s="470"/>
    </row>
    <row r="76" spans="1:12" s="437" customFormat="1" x14ac:dyDescent="0.25">
      <c r="A76" s="435"/>
      <c r="B76" s="477" t="s">
        <v>117</v>
      </c>
      <c r="C76" s="478" t="s">
        <v>1585</v>
      </c>
      <c r="D76" s="479">
        <f>+F17</f>
        <v>2234839.7199999997</v>
      </c>
      <c r="E76" s="481" t="s">
        <v>241</v>
      </c>
      <c r="F76" s="470"/>
      <c r="G76" s="482">
        <v>5.0000000000000001E-3</v>
      </c>
      <c r="H76" s="483">
        <f>+D76*G76</f>
        <v>11174.1986</v>
      </c>
      <c r="I76" s="470"/>
      <c r="J76" s="470"/>
      <c r="K76" s="470"/>
    </row>
    <row r="77" spans="1:12" s="488" customFormat="1" ht="24.75" x14ac:dyDescent="0.25">
      <c r="A77" s="435" t="s">
        <v>137</v>
      </c>
      <c r="B77" s="484" t="s">
        <v>1586</v>
      </c>
      <c r="C77" s="485" t="s">
        <v>1587</v>
      </c>
      <c r="D77" s="486"/>
      <c r="E77" s="487"/>
      <c r="F77" s="439"/>
      <c r="G77" s="439"/>
      <c r="H77" s="487"/>
      <c r="I77" s="439"/>
      <c r="J77" s="439"/>
      <c r="K77" s="439"/>
    </row>
    <row r="78" spans="1:12" s="437" customFormat="1" ht="32.25" thickBot="1" x14ac:dyDescent="0.3">
      <c r="A78" s="435" t="s">
        <v>1615</v>
      </c>
      <c r="B78" s="477" t="s">
        <v>1588</v>
      </c>
      <c r="C78" s="485" t="s">
        <v>1589</v>
      </c>
      <c r="D78" s="479">
        <f>+F32</f>
        <v>125846.38000000035</v>
      </c>
      <c r="E78" s="489"/>
      <c r="F78" s="470"/>
      <c r="G78" s="470"/>
      <c r="H78" s="489"/>
      <c r="I78" s="470"/>
      <c r="J78" s="470"/>
      <c r="K78" s="470"/>
    </row>
    <row r="79" spans="1:12" s="437" customFormat="1" x14ac:dyDescent="0.25">
      <c r="A79" s="435"/>
      <c r="B79" s="468"/>
      <c r="C79" s="470"/>
      <c r="D79" s="470"/>
      <c r="E79" s="470"/>
      <c r="F79" s="470"/>
      <c r="G79" s="470"/>
      <c r="H79" s="470"/>
      <c r="I79" s="470"/>
      <c r="J79" s="470"/>
      <c r="K79" s="470"/>
    </row>
    <row r="80" spans="1:12" s="437" customFormat="1" x14ac:dyDescent="0.25">
      <c r="A80" s="435"/>
      <c r="B80" s="468"/>
      <c r="C80" s="1210" t="s">
        <v>1590</v>
      </c>
      <c r="D80" s="1210"/>
      <c r="E80" s="1210"/>
      <c r="F80" s="1210"/>
      <c r="G80" s="1210"/>
      <c r="H80" s="1210"/>
      <c r="I80" s="1210"/>
      <c r="J80" s="1210"/>
      <c r="K80" s="1210"/>
    </row>
    <row r="81" spans="1:12" s="437" customFormat="1" x14ac:dyDescent="0.25">
      <c r="A81" s="435"/>
      <c r="B81" s="468"/>
      <c r="C81" s="470"/>
      <c r="D81" s="470"/>
      <c r="E81" s="470"/>
      <c r="F81" s="470"/>
      <c r="G81" s="470"/>
      <c r="H81" s="470"/>
      <c r="I81" s="470"/>
      <c r="J81" s="470"/>
      <c r="K81" s="470"/>
    </row>
    <row r="82" spans="1:12" s="437" customFormat="1" x14ac:dyDescent="0.25">
      <c r="A82" s="435"/>
      <c r="B82" s="468">
        <v>3</v>
      </c>
      <c r="C82" s="471" t="s">
        <v>1591</v>
      </c>
      <c r="D82" s="470"/>
      <c r="E82" s="470"/>
      <c r="F82" s="470"/>
      <c r="G82" s="470" t="s">
        <v>1592</v>
      </c>
      <c r="H82" s="470"/>
      <c r="I82" s="470"/>
      <c r="J82" s="470"/>
      <c r="K82" s="470"/>
    </row>
    <row r="83" spans="1:12" s="437" customFormat="1" x14ac:dyDescent="0.25">
      <c r="A83" s="435"/>
      <c r="B83" s="468"/>
      <c r="C83" s="471"/>
      <c r="D83" s="470"/>
      <c r="E83" s="470"/>
      <c r="F83" s="470"/>
      <c r="G83" s="470"/>
      <c r="H83" s="470"/>
      <c r="I83" s="470"/>
      <c r="J83" s="470"/>
      <c r="K83" s="470"/>
    </row>
    <row r="84" spans="1:12" s="437" customFormat="1" x14ac:dyDescent="0.25">
      <c r="A84" s="435"/>
      <c r="B84" s="490" t="s">
        <v>115</v>
      </c>
      <c r="C84" s="491" t="s">
        <v>1490</v>
      </c>
      <c r="D84" s="492"/>
      <c r="E84" s="493">
        <v>5.0000000000000001E-3</v>
      </c>
      <c r="F84" s="470"/>
      <c r="G84" s="494">
        <f>+H76</f>
        <v>11174.1986</v>
      </c>
      <c r="H84" s="470"/>
      <c r="I84" s="470"/>
      <c r="J84" s="470"/>
      <c r="K84" s="470"/>
    </row>
    <row r="85" spans="1:12" s="437" customFormat="1" x14ac:dyDescent="0.25">
      <c r="A85" s="435"/>
      <c r="B85" s="468"/>
      <c r="C85" s="1211" t="s">
        <v>1593</v>
      </c>
      <c r="D85" s="1212"/>
      <c r="E85" s="495" t="s">
        <v>1594</v>
      </c>
      <c r="F85" s="470"/>
      <c r="G85" s="496">
        <f>+G84</f>
        <v>11174.1986</v>
      </c>
      <c r="H85" s="470"/>
      <c r="I85" s="470"/>
      <c r="J85" s="470"/>
      <c r="K85" s="470"/>
    </row>
    <row r="86" spans="1:12" s="437" customFormat="1" x14ac:dyDescent="0.25">
      <c r="A86" s="435"/>
      <c r="B86" s="468"/>
      <c r="C86" s="470"/>
      <c r="D86" s="470"/>
      <c r="E86" s="470"/>
      <c r="F86" s="470"/>
      <c r="G86" s="470"/>
      <c r="H86" s="470"/>
      <c r="I86" s="470"/>
      <c r="J86" s="470"/>
      <c r="K86" s="470"/>
    </row>
    <row r="87" spans="1:12" s="437" customFormat="1" ht="30.75" customHeight="1" x14ac:dyDescent="0.25">
      <c r="A87" s="435"/>
      <c r="C87" s="497" t="s">
        <v>1595</v>
      </c>
      <c r="D87" s="1210" t="s">
        <v>1596</v>
      </c>
      <c r="E87" s="1210"/>
      <c r="F87" s="1210"/>
      <c r="G87" s="1210"/>
      <c r="H87" s="1210"/>
      <c r="I87" s="1210"/>
      <c r="J87" s="1210"/>
      <c r="K87" s="1210"/>
      <c r="L87" s="1210"/>
    </row>
    <row r="88" spans="1:12" s="437" customFormat="1" x14ac:dyDescent="0.25">
      <c r="A88" s="435"/>
      <c r="B88" s="464"/>
      <c r="C88" s="498"/>
      <c r="D88" s="498"/>
      <c r="E88" s="498"/>
      <c r="F88" s="498"/>
      <c r="G88" s="498"/>
      <c r="H88" s="498"/>
      <c r="I88" s="498"/>
      <c r="J88" s="498"/>
      <c r="K88" s="498"/>
    </row>
    <row r="89" spans="1:12" s="437" customFormat="1" x14ac:dyDescent="0.25">
      <c r="A89" s="435"/>
      <c r="B89" s="464"/>
      <c r="C89" s="1213" t="s">
        <v>1597</v>
      </c>
      <c r="D89" s="1213"/>
      <c r="E89" s="1213"/>
      <c r="F89" s="1213"/>
      <c r="G89" s="1213"/>
      <c r="H89" s="1213"/>
      <c r="I89" s="1213"/>
      <c r="J89" s="1213"/>
      <c r="K89" s="1213"/>
    </row>
    <row r="90" spans="1:12" s="437" customFormat="1" x14ac:dyDescent="0.25">
      <c r="A90" s="435"/>
      <c r="B90" s="464"/>
      <c r="C90" s="499"/>
      <c r="D90" s="499"/>
      <c r="E90" s="499"/>
      <c r="F90" s="499"/>
      <c r="G90" s="499"/>
      <c r="H90" s="499"/>
      <c r="I90" s="499"/>
      <c r="J90" s="499"/>
      <c r="K90" s="499"/>
    </row>
    <row r="91" spans="1:12" s="437" customFormat="1" ht="30" customHeight="1" x14ac:dyDescent="0.25">
      <c r="A91" s="435" t="s">
        <v>1615</v>
      </c>
      <c r="B91" s="464">
        <v>4</v>
      </c>
      <c r="C91" s="1218" t="s">
        <v>1598</v>
      </c>
      <c r="D91" s="1218"/>
      <c r="E91" s="1218"/>
      <c r="F91" s="1218"/>
      <c r="G91" s="1218"/>
      <c r="H91" s="1218"/>
      <c r="I91" s="1218"/>
      <c r="J91" s="1218"/>
      <c r="K91" s="1218"/>
      <c r="L91" s="1218"/>
    </row>
    <row r="92" spans="1:12" s="437" customFormat="1" x14ac:dyDescent="0.25">
      <c r="A92" s="435"/>
      <c r="B92" s="468"/>
      <c r="C92" s="470"/>
      <c r="D92" s="470"/>
      <c r="E92" s="470"/>
      <c r="F92" s="470"/>
      <c r="G92" s="470"/>
      <c r="H92" s="470"/>
      <c r="I92" s="500" t="s">
        <v>1592</v>
      </c>
      <c r="J92" s="470"/>
      <c r="K92" s="470"/>
    </row>
    <row r="93" spans="1:12" s="437" customFormat="1" x14ac:dyDescent="0.25">
      <c r="A93" s="435"/>
      <c r="B93" s="468"/>
      <c r="C93" s="501" t="s">
        <v>1599</v>
      </c>
      <c r="D93" s="502"/>
      <c r="E93" s="502"/>
      <c r="F93" s="503" t="s">
        <v>1600</v>
      </c>
      <c r="G93" s="504">
        <v>0.5</v>
      </c>
      <c r="H93" s="505" t="s">
        <v>1601</v>
      </c>
      <c r="I93" s="506">
        <f>+G85*G93</f>
        <v>5587.0992999999999</v>
      </c>
      <c r="J93" s="470"/>
      <c r="K93" s="470"/>
    </row>
    <row r="94" spans="1:12" s="437" customFormat="1" x14ac:dyDescent="0.25">
      <c r="A94" s="435"/>
      <c r="B94" s="468"/>
      <c r="C94" s="470"/>
      <c r="D94" s="470"/>
      <c r="E94" s="470"/>
      <c r="F94" s="470"/>
      <c r="G94" s="470"/>
      <c r="H94" s="470"/>
      <c r="I94" s="470"/>
      <c r="J94" s="470"/>
      <c r="K94" s="470"/>
    </row>
    <row r="95" spans="1:12" s="437" customFormat="1" ht="30.75" customHeight="1" x14ac:dyDescent="0.25">
      <c r="A95" s="435" t="s">
        <v>1615</v>
      </c>
      <c r="B95" s="468"/>
      <c r="C95" s="1219" t="s">
        <v>1602</v>
      </c>
      <c r="D95" s="1219"/>
      <c r="E95" s="1219"/>
      <c r="F95" s="1219"/>
      <c r="G95" s="1219"/>
      <c r="H95" s="1219"/>
      <c r="I95" s="1219"/>
      <c r="J95" s="1219"/>
      <c r="K95" s="1219"/>
      <c r="L95" s="1219"/>
    </row>
    <row r="96" spans="1:12" s="437" customFormat="1" x14ac:dyDescent="0.25">
      <c r="A96" s="435"/>
      <c r="B96" s="468"/>
      <c r="C96" s="507"/>
      <c r="D96" s="507"/>
      <c r="E96" s="507"/>
      <c r="F96" s="507"/>
      <c r="G96" s="507"/>
      <c r="H96" s="507"/>
      <c r="I96" s="507"/>
      <c r="J96" s="507"/>
      <c r="K96" s="507"/>
    </row>
    <row r="97" spans="1:12" s="437" customFormat="1" ht="30.75" customHeight="1" x14ac:dyDescent="0.25">
      <c r="A97" s="435" t="s">
        <v>1615</v>
      </c>
      <c r="B97" s="468"/>
      <c r="C97" s="1219" t="s">
        <v>1603</v>
      </c>
      <c r="D97" s="1219"/>
      <c r="E97" s="1219"/>
      <c r="F97" s="1219"/>
      <c r="G97" s="1219"/>
      <c r="H97" s="1219"/>
      <c r="I97" s="1219"/>
      <c r="J97" s="1219"/>
      <c r="K97" s="1219"/>
      <c r="L97" s="1219"/>
    </row>
    <row r="98" spans="1:12" s="437" customFormat="1" x14ac:dyDescent="0.25">
      <c r="A98" s="435"/>
      <c r="B98" s="468"/>
      <c r="C98" s="1217"/>
      <c r="D98" s="1217"/>
      <c r="E98" s="1217"/>
      <c r="F98" s="1217"/>
      <c r="G98" s="1217"/>
      <c r="H98" s="1217"/>
      <c r="I98" s="1217"/>
      <c r="J98" s="1217"/>
      <c r="K98" s="1217"/>
    </row>
    <row r="99" spans="1:12" s="437" customFormat="1" ht="47.25" x14ac:dyDescent="0.25">
      <c r="A99" s="435" t="s">
        <v>1481</v>
      </c>
      <c r="B99" s="468"/>
      <c r="C99" s="1219" t="s">
        <v>1604</v>
      </c>
      <c r="D99" s="1219"/>
      <c r="E99" s="1219"/>
      <c r="F99" s="1219"/>
      <c r="G99" s="1219"/>
      <c r="H99" s="1219"/>
      <c r="I99" s="1219"/>
      <c r="J99" s="1219"/>
      <c r="K99" s="1219"/>
      <c r="L99" s="1219"/>
    </row>
    <row r="100" spans="1:12" s="437" customFormat="1" x14ac:dyDescent="0.25">
      <c r="A100" s="435"/>
      <c r="B100" s="468"/>
      <c r="C100" s="507"/>
      <c r="D100" s="507"/>
      <c r="E100" s="507"/>
      <c r="F100" s="507"/>
      <c r="G100" s="507"/>
      <c r="H100" s="507"/>
      <c r="I100" s="507"/>
      <c r="J100" s="507"/>
      <c r="K100" s="507"/>
    </row>
    <row r="101" spans="1:12" s="437" customFormat="1" ht="45.75" customHeight="1" x14ac:dyDescent="0.25">
      <c r="A101" s="435" t="s">
        <v>1481</v>
      </c>
      <c r="B101" s="468"/>
      <c r="C101" s="1219" t="s">
        <v>1617</v>
      </c>
      <c r="D101" s="1219"/>
      <c r="E101" s="1219"/>
      <c r="F101" s="1219"/>
      <c r="G101" s="1219"/>
      <c r="H101" s="1219"/>
      <c r="I101" s="1219"/>
      <c r="J101" s="1219"/>
      <c r="K101" s="1219"/>
      <c r="L101" s="1219"/>
    </row>
    <row r="102" spans="1:12" s="437" customFormat="1" x14ac:dyDescent="0.25">
      <c r="A102" s="435"/>
      <c r="B102" s="468"/>
      <c r="C102" s="508"/>
      <c r="D102" s="508"/>
      <c r="E102" s="508"/>
      <c r="F102" s="508"/>
      <c r="G102" s="508"/>
      <c r="H102" s="508"/>
      <c r="I102" s="508"/>
      <c r="J102" s="508"/>
      <c r="K102" s="508"/>
    </row>
    <row r="103" spans="1:12" s="437" customFormat="1" x14ac:dyDescent="0.25">
      <c r="A103" s="435"/>
      <c r="B103" s="477">
        <v>5</v>
      </c>
      <c r="C103" s="471" t="s">
        <v>1605</v>
      </c>
      <c r="D103" s="470"/>
      <c r="E103" s="470"/>
      <c r="F103" s="470"/>
      <c r="G103" s="470"/>
      <c r="H103" s="470"/>
      <c r="I103" s="470"/>
      <c r="J103" s="470"/>
      <c r="K103" s="470"/>
    </row>
    <row r="104" spans="1:12" s="437" customFormat="1" x14ac:dyDescent="0.25">
      <c r="A104" s="435"/>
      <c r="B104" s="477"/>
      <c r="C104" s="471"/>
      <c r="D104" s="470"/>
      <c r="E104" s="470"/>
      <c r="F104" s="470"/>
      <c r="G104" s="470"/>
      <c r="H104" s="470"/>
      <c r="I104" s="470"/>
      <c r="J104" s="470"/>
      <c r="K104" s="470"/>
    </row>
    <row r="105" spans="1:12" s="437" customFormat="1" x14ac:dyDescent="0.25">
      <c r="A105" s="435"/>
      <c r="B105" s="477" t="s">
        <v>115</v>
      </c>
      <c r="C105" s="470" t="s">
        <v>1606</v>
      </c>
      <c r="D105" s="470"/>
      <c r="E105" s="470"/>
      <c r="F105" s="470"/>
      <c r="G105" s="470"/>
      <c r="H105" s="470"/>
      <c r="I105" s="470"/>
      <c r="J105" s="470"/>
      <c r="K105" s="470"/>
    </row>
    <row r="106" spans="1:12" s="437" customFormat="1" x14ac:dyDescent="0.25">
      <c r="A106" s="435"/>
      <c r="B106" s="477" t="s">
        <v>117</v>
      </c>
      <c r="C106" s="470" t="s">
        <v>1607</v>
      </c>
      <c r="D106" s="470"/>
      <c r="E106" s="470"/>
      <c r="F106" s="470"/>
      <c r="G106" s="470"/>
      <c r="H106" s="470"/>
      <c r="I106" s="470"/>
      <c r="J106" s="470"/>
      <c r="K106" s="470"/>
    </row>
    <row r="107" spans="1:12" s="437" customFormat="1" x14ac:dyDescent="0.25">
      <c r="A107" s="435"/>
      <c r="B107" s="477"/>
      <c r="C107" s="470"/>
      <c r="D107" s="470"/>
      <c r="E107" s="470"/>
      <c r="F107" s="470"/>
      <c r="G107" s="470"/>
      <c r="H107" s="470"/>
      <c r="I107" s="470"/>
      <c r="J107" s="470"/>
      <c r="K107" s="470"/>
    </row>
    <row r="108" spans="1:12" s="437" customFormat="1" ht="31.5" x14ac:dyDescent="0.25">
      <c r="A108" s="435" t="s">
        <v>1615</v>
      </c>
      <c r="B108" s="468"/>
      <c r="C108" s="1219" t="s">
        <v>1618</v>
      </c>
      <c r="D108" s="1219"/>
      <c r="E108" s="1219"/>
      <c r="F108" s="1219"/>
      <c r="G108" s="1219"/>
      <c r="H108" s="1219"/>
      <c r="I108" s="1219"/>
      <c r="J108" s="1219"/>
      <c r="K108" s="1219"/>
      <c r="L108" s="1219"/>
    </row>
    <row r="109" spans="1:12" s="437" customFormat="1" x14ac:dyDescent="0.25">
      <c r="A109" s="435"/>
      <c r="B109" s="468"/>
      <c r="C109" s="470"/>
      <c r="D109" s="470"/>
      <c r="E109" s="470"/>
      <c r="F109" s="470"/>
      <c r="G109" s="470"/>
      <c r="H109" s="470"/>
      <c r="I109" s="470"/>
      <c r="J109" s="470"/>
      <c r="K109" s="470"/>
    </row>
    <row r="110" spans="1:12" s="437" customFormat="1" x14ac:dyDescent="0.25">
      <c r="A110" s="435"/>
      <c r="B110" s="468"/>
      <c r="C110" s="501" t="s">
        <v>1608</v>
      </c>
      <c r="D110" s="502"/>
      <c r="E110" s="502"/>
      <c r="F110" s="492"/>
      <c r="G110" s="509">
        <v>0.05</v>
      </c>
      <c r="H110" s="492" t="s">
        <v>1609</v>
      </c>
      <c r="I110" s="510">
        <f>+I93*G110</f>
        <v>279.35496499999999</v>
      </c>
      <c r="J110" s="470"/>
      <c r="K110" s="470"/>
    </row>
    <row r="111" spans="1:12" s="437" customFormat="1" x14ac:dyDescent="0.25">
      <c r="A111" s="435"/>
      <c r="B111" s="468"/>
      <c r="C111" s="470"/>
      <c r="D111" s="470"/>
      <c r="E111" s="470"/>
      <c r="F111" s="470"/>
      <c r="G111" s="470"/>
      <c r="H111" s="470"/>
      <c r="I111" s="469"/>
      <c r="J111" s="470"/>
      <c r="K111" s="470"/>
    </row>
    <row r="112" spans="1:12" s="437" customFormat="1" x14ac:dyDescent="0.25">
      <c r="A112" s="435"/>
      <c r="B112" s="468"/>
      <c r="C112" s="501" t="s">
        <v>1610</v>
      </c>
      <c r="D112" s="502"/>
      <c r="E112" s="502"/>
      <c r="F112" s="502"/>
      <c r="G112" s="492"/>
      <c r="H112" s="470" t="s">
        <v>1611</v>
      </c>
      <c r="I112" s="511">
        <f>+I110</f>
        <v>279.35496499999999</v>
      </c>
      <c r="J112" s="470"/>
      <c r="K112" s="470"/>
    </row>
    <row r="113" spans="1:12" s="437" customFormat="1" x14ac:dyDescent="0.25">
      <c r="A113" s="435"/>
      <c r="B113" s="468"/>
      <c r="C113" s="470"/>
      <c r="D113" s="470"/>
      <c r="E113" s="470"/>
      <c r="F113" s="470"/>
      <c r="G113" s="470"/>
      <c r="H113" s="470"/>
      <c r="I113" s="470"/>
      <c r="J113" s="470"/>
      <c r="K113" s="470"/>
    </row>
    <row r="114" spans="1:12" s="437" customFormat="1" x14ac:dyDescent="0.25">
      <c r="A114" s="435"/>
      <c r="B114" s="468"/>
      <c r="C114" s="470" t="s">
        <v>1612</v>
      </c>
      <c r="D114" s="470"/>
      <c r="E114" s="470"/>
      <c r="F114" s="470"/>
      <c r="G114" s="470"/>
      <c r="H114" s="470"/>
      <c r="I114" s="470"/>
      <c r="J114" s="470"/>
      <c r="K114" s="470"/>
    </row>
    <row r="115" spans="1:12" s="437" customFormat="1" x14ac:dyDescent="0.25">
      <c r="A115" s="435"/>
      <c r="B115" s="468"/>
      <c r="C115" s="470"/>
      <c r="D115" s="470"/>
      <c r="E115" s="470"/>
      <c r="F115" s="470"/>
      <c r="G115" s="470"/>
      <c r="H115" s="470"/>
      <c r="I115" s="470"/>
      <c r="J115" s="470"/>
      <c r="K115" s="470"/>
    </row>
    <row r="116" spans="1:12" s="437" customFormat="1" ht="33" customHeight="1" x14ac:dyDescent="0.25">
      <c r="A116" s="435"/>
      <c r="B116" s="1215" t="s">
        <v>1574</v>
      </c>
      <c r="C116" s="1219" t="s">
        <v>1613</v>
      </c>
      <c r="D116" s="1219"/>
      <c r="E116" s="1219"/>
      <c r="F116" s="1219"/>
      <c r="G116" s="1219"/>
      <c r="H116" s="1219"/>
      <c r="I116" s="1219"/>
      <c r="J116" s="1219"/>
      <c r="K116" s="1219"/>
      <c r="L116" s="1219"/>
    </row>
    <row r="117" spans="1:12" s="437" customFormat="1" ht="6.75" customHeight="1" x14ac:dyDescent="0.25">
      <c r="A117" s="435"/>
      <c r="B117" s="1215"/>
      <c r="C117" s="1216"/>
      <c r="D117" s="1216"/>
      <c r="E117" s="1216"/>
      <c r="F117" s="1216"/>
      <c r="G117" s="1216"/>
      <c r="H117" s="1216"/>
      <c r="I117" s="1216"/>
      <c r="J117" s="1216"/>
      <c r="K117" s="1216"/>
    </row>
    <row r="118" spans="1:12" s="437" customFormat="1" ht="47.25" x14ac:dyDescent="0.25">
      <c r="A118" s="435" t="s">
        <v>1481</v>
      </c>
      <c r="B118" s="1215"/>
      <c r="C118" s="1219" t="s">
        <v>1614</v>
      </c>
      <c r="D118" s="1219"/>
      <c r="E118" s="1219"/>
      <c r="F118" s="1219"/>
      <c r="G118" s="1219"/>
      <c r="H118" s="1219"/>
      <c r="I118" s="1219"/>
      <c r="J118" s="1219"/>
      <c r="K118" s="1219"/>
      <c r="L118" s="1219"/>
    </row>
    <row r="119" spans="1:12" s="420" customFormat="1" x14ac:dyDescent="0.25">
      <c r="A119" s="432"/>
      <c r="B119" s="430"/>
      <c r="C119" s="431"/>
      <c r="D119" s="431"/>
      <c r="E119" s="431"/>
      <c r="F119" s="431"/>
      <c r="G119" s="431"/>
      <c r="H119" s="431"/>
      <c r="I119" s="431"/>
      <c r="J119" s="431"/>
      <c r="K119" s="431"/>
    </row>
  </sheetData>
  <mergeCells count="34">
    <mergeCell ref="L2:L4"/>
    <mergeCell ref="K3:K4"/>
    <mergeCell ref="D44:I44"/>
    <mergeCell ref="C59:C60"/>
    <mergeCell ref="D59:D60"/>
    <mergeCell ref="E59:E60"/>
    <mergeCell ref="F59:F60"/>
    <mergeCell ref="G59:H59"/>
    <mergeCell ref="I59:J59"/>
    <mergeCell ref="D10:L10"/>
    <mergeCell ref="C12:C14"/>
    <mergeCell ref="D12:L12"/>
    <mergeCell ref="D13:L13"/>
    <mergeCell ref="D14:L14"/>
    <mergeCell ref="D39:J39"/>
    <mergeCell ref="B116:B118"/>
    <mergeCell ref="C117:K117"/>
    <mergeCell ref="C98:K98"/>
    <mergeCell ref="C91:L91"/>
    <mergeCell ref="C95:L95"/>
    <mergeCell ref="C97:L97"/>
    <mergeCell ref="C99:L99"/>
    <mergeCell ref="C101:L101"/>
    <mergeCell ref="C108:L108"/>
    <mergeCell ref="C116:L116"/>
    <mergeCell ref="C118:L118"/>
    <mergeCell ref="B66:B68"/>
    <mergeCell ref="C80:K80"/>
    <mergeCell ref="C85:D85"/>
    <mergeCell ref="D87:L87"/>
    <mergeCell ref="C89:K89"/>
    <mergeCell ref="C66:L66"/>
    <mergeCell ref="C67:L67"/>
    <mergeCell ref="C68:L68"/>
  </mergeCells>
  <pageMargins left="0.36" right="0.48" top="0.47" bottom="0.46" header="0.31496062992125984" footer="0.31496062992125984"/>
  <pageSetup paperSize="9" scale="84"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66"/>
  </sheetPr>
  <dimension ref="A1:R69"/>
  <sheetViews>
    <sheetView view="pageBreakPreview" zoomScaleNormal="100" zoomScaleSheetLayoutView="100" workbookViewId="0">
      <selection activeCell="I60" sqref="I60"/>
    </sheetView>
  </sheetViews>
  <sheetFormatPr baseColWidth="10" defaultRowHeight="15" x14ac:dyDescent="0.25"/>
  <cols>
    <col min="1" max="1" width="1.7109375" style="75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6.140625" style="76" customWidth="1"/>
  </cols>
  <sheetData>
    <row r="1" spans="1:18" ht="21" x14ac:dyDescent="0.35">
      <c r="B1" s="372"/>
      <c r="C1" s="373"/>
      <c r="D1" s="1247" t="s">
        <v>82</v>
      </c>
      <c r="E1" s="1247"/>
      <c r="F1" s="1247"/>
      <c r="G1" s="1247"/>
      <c r="H1" s="1247"/>
      <c r="I1" s="1247"/>
      <c r="J1" s="1247"/>
      <c r="K1" s="1247"/>
      <c r="L1" s="1247"/>
      <c r="M1" s="1247"/>
      <c r="N1" s="1247"/>
      <c r="O1" s="1247"/>
      <c r="P1" s="1247"/>
      <c r="Q1" s="755"/>
    </row>
    <row r="2" spans="1:18" ht="21" x14ac:dyDescent="0.35">
      <c r="B2" s="375"/>
      <c r="C2" s="376"/>
      <c r="D2" s="1248" t="s">
        <v>83</v>
      </c>
      <c r="E2" s="1248"/>
      <c r="F2" s="1248"/>
      <c r="G2" s="1248"/>
      <c r="H2" s="1248"/>
      <c r="I2" s="1248"/>
      <c r="J2" s="1248"/>
      <c r="K2" s="1248"/>
      <c r="L2" s="1248"/>
      <c r="M2" s="1248"/>
      <c r="N2" s="1248"/>
      <c r="O2" s="1248"/>
      <c r="P2" s="1248"/>
      <c r="Q2" s="1239" t="s">
        <v>1619</v>
      </c>
    </row>
    <row r="3" spans="1:18" ht="9" customHeight="1" x14ac:dyDescent="0.3">
      <c r="B3" s="375"/>
      <c r="C3" s="376"/>
      <c r="D3" s="377"/>
      <c r="E3" s="377"/>
      <c r="F3" s="377"/>
      <c r="G3" s="377"/>
      <c r="H3" s="377"/>
      <c r="I3" s="377"/>
      <c r="J3" s="377"/>
      <c r="K3" s="377"/>
      <c r="L3" s="377"/>
      <c r="M3" s="377"/>
      <c r="N3" s="377"/>
      <c r="O3" s="377"/>
      <c r="P3" s="1223" t="s">
        <v>154</v>
      </c>
      <c r="Q3" s="1240"/>
    </row>
    <row r="4" spans="1:18" s="56" customFormat="1" ht="15.75" customHeight="1" x14ac:dyDescent="0.25">
      <c r="A4" s="754"/>
      <c r="B4" s="379" t="s">
        <v>84</v>
      </c>
      <c r="C4" s="515"/>
      <c r="D4" s="144" t="s">
        <v>150</v>
      </c>
      <c r="E4" s="144"/>
      <c r="F4" s="144"/>
      <c r="G4" s="144"/>
      <c r="H4" s="144"/>
      <c r="I4" s="144"/>
      <c r="J4" s="144"/>
      <c r="K4" s="144"/>
      <c r="L4" s="144"/>
      <c r="M4" s="144"/>
      <c r="N4" s="144"/>
      <c r="O4" s="144"/>
      <c r="P4" s="1223"/>
      <c r="Q4" s="1241"/>
    </row>
    <row r="5" spans="1:18" s="56" customFormat="1" ht="15.75" customHeight="1" thickBot="1" x14ac:dyDescent="0.3">
      <c r="A5" s="754"/>
      <c r="B5" s="379" t="s">
        <v>85</v>
      </c>
      <c r="C5" s="515"/>
      <c r="D5" s="144" t="s">
        <v>3073</v>
      </c>
      <c r="E5" s="144"/>
      <c r="F5" s="144"/>
      <c r="G5" s="144"/>
      <c r="H5" s="1242" t="s">
        <v>162</v>
      </c>
      <c r="I5" s="1242"/>
      <c r="J5" s="1242"/>
      <c r="K5" s="1242"/>
      <c r="L5" s="381"/>
      <c r="M5" s="381" t="s">
        <v>147</v>
      </c>
      <c r="N5" s="1242"/>
      <c r="O5" s="1242"/>
      <c r="P5" s="1242"/>
      <c r="Q5" s="756"/>
    </row>
    <row r="6" spans="1:18" s="56" customFormat="1" ht="15.75" x14ac:dyDescent="0.25">
      <c r="A6" s="754"/>
      <c r="B6" s="379" t="s">
        <v>86</v>
      </c>
      <c r="C6" s="515"/>
      <c r="D6" s="383" t="s">
        <v>1619</v>
      </c>
      <c r="E6" s="144"/>
      <c r="F6" s="144"/>
      <c r="G6" s="144"/>
      <c r="H6" s="1249" t="s">
        <v>161</v>
      </c>
      <c r="I6" s="1249"/>
      <c r="J6" s="1249"/>
      <c r="K6" s="1249"/>
      <c r="L6" s="384"/>
      <c r="M6" s="384"/>
      <c r="N6" s="1250" t="s">
        <v>2778</v>
      </c>
      <c r="O6" s="1251"/>
      <c r="P6" s="1251"/>
      <c r="Q6" s="82" t="s">
        <v>159</v>
      </c>
    </row>
    <row r="7" spans="1:18" s="56" customFormat="1" ht="15.75" x14ac:dyDescent="0.25">
      <c r="A7" s="754"/>
      <c r="B7" s="379" t="s">
        <v>87</v>
      </c>
      <c r="C7" s="515"/>
      <c r="D7" s="144" t="s">
        <v>151</v>
      </c>
      <c r="E7" s="383" t="s">
        <v>163</v>
      </c>
      <c r="F7" s="144"/>
      <c r="G7" s="144"/>
      <c r="H7" s="1243">
        <v>45162</v>
      </c>
      <c r="I7" s="1244"/>
      <c r="J7" s="1244"/>
      <c r="K7" s="1244"/>
      <c r="L7" s="1243">
        <v>45162</v>
      </c>
      <c r="M7" s="1243"/>
      <c r="N7" s="972"/>
      <c r="O7" s="144"/>
      <c r="P7" s="144"/>
      <c r="Q7" s="83" t="s">
        <v>160</v>
      </c>
    </row>
    <row r="8" spans="1:18" s="56" customFormat="1" ht="16.5" thickBot="1" x14ac:dyDescent="0.3">
      <c r="A8" s="754"/>
      <c r="B8" s="379" t="s">
        <v>88</v>
      </c>
      <c r="C8" s="515"/>
      <c r="D8" s="144" t="s">
        <v>152</v>
      </c>
      <c r="E8" s="383" t="s">
        <v>163</v>
      </c>
      <c r="F8" s="144"/>
      <c r="G8" s="144"/>
      <c r="H8" s="1243">
        <f>+H7+20</f>
        <v>45182</v>
      </c>
      <c r="I8" s="1244"/>
      <c r="J8" s="1244"/>
      <c r="K8" s="1244"/>
      <c r="L8" s="1243">
        <f>+L7+1</f>
        <v>45163</v>
      </c>
      <c r="M8" s="1243"/>
      <c r="N8" s="1245"/>
      <c r="O8" s="1246"/>
      <c r="P8" s="1246"/>
      <c r="Q8" s="80"/>
    </row>
    <row r="9" spans="1:18" s="56" customFormat="1" ht="17.25" x14ac:dyDescent="0.25">
      <c r="A9" s="754">
        <v>1</v>
      </c>
      <c r="B9" s="1252" t="s">
        <v>166</v>
      </c>
      <c r="C9" s="1253"/>
      <c r="D9" s="1256" t="s">
        <v>1620</v>
      </c>
      <c r="E9" s="1256"/>
      <c r="F9" s="1256"/>
      <c r="G9" s="1256"/>
      <c r="H9" s="1256"/>
      <c r="I9" s="1256"/>
      <c r="J9" s="1256"/>
      <c r="K9" s="1256"/>
      <c r="L9" s="1256"/>
      <c r="M9" s="1256"/>
      <c r="N9" s="1256"/>
      <c r="O9" s="1256"/>
      <c r="P9" s="1256"/>
      <c r="Q9" s="1257"/>
    </row>
    <row r="10" spans="1:18" s="56" customFormat="1" ht="112.5" thickBot="1" x14ac:dyDescent="0.3">
      <c r="A10" s="754">
        <v>1111111</v>
      </c>
      <c r="B10" s="1254"/>
      <c r="C10" s="1255"/>
      <c r="D10" s="1258" t="s">
        <v>1621</v>
      </c>
      <c r="E10" s="1258"/>
      <c r="F10" s="1258"/>
      <c r="G10" s="1258"/>
      <c r="H10" s="1258"/>
      <c r="I10" s="1258"/>
      <c r="J10" s="1258"/>
      <c r="K10" s="1258"/>
      <c r="L10" s="1258"/>
      <c r="M10" s="1258"/>
      <c r="N10" s="1258"/>
      <c r="O10" s="1258"/>
      <c r="P10" s="1258"/>
      <c r="Q10" s="1259"/>
    </row>
    <row r="11" spans="1:18" s="56" customFormat="1" ht="15.75" x14ac:dyDescent="0.25">
      <c r="A11" s="754"/>
      <c r="B11" s="926"/>
      <c r="C11" s="926"/>
      <c r="D11" s="971" t="s">
        <v>2777</v>
      </c>
      <c r="E11" s="927"/>
      <c r="F11" s="927"/>
      <c r="G11" s="927"/>
      <c r="H11" s="927"/>
      <c r="I11" s="927"/>
      <c r="J11" s="927"/>
      <c r="K11" s="927"/>
      <c r="L11" s="927"/>
      <c r="M11" s="927"/>
      <c r="N11" s="927"/>
      <c r="O11" s="927"/>
      <c r="P11" s="927"/>
      <c r="Q11" s="927"/>
    </row>
    <row r="12" spans="1:18" s="86" customFormat="1" ht="15" customHeight="1" x14ac:dyDescent="0.2">
      <c r="A12" s="754"/>
      <c r="B12" s="1189" t="s">
        <v>153</v>
      </c>
      <c r="C12" s="1189"/>
      <c r="D12" s="1189"/>
      <c r="I12" s="90" t="s">
        <v>146</v>
      </c>
      <c r="N12" s="94" t="s">
        <v>167</v>
      </c>
      <c r="Q12" s="92"/>
      <c r="R12" s="91"/>
    </row>
    <row r="13" spans="1:18" s="86" customFormat="1" ht="14.25" x14ac:dyDescent="0.2">
      <c r="A13" s="754"/>
      <c r="B13" s="84" t="s">
        <v>139</v>
      </c>
      <c r="C13" s="86" t="s">
        <v>91</v>
      </c>
      <c r="D13" s="86" t="s">
        <v>169</v>
      </c>
      <c r="E13" s="757" t="s">
        <v>2057</v>
      </c>
      <c r="H13" s="88"/>
      <c r="I13" s="89" t="s">
        <v>155</v>
      </c>
      <c r="K13" s="88"/>
      <c r="L13" s="88"/>
      <c r="N13" s="95" t="s">
        <v>134</v>
      </c>
      <c r="O13" s="89"/>
      <c r="Q13" s="93"/>
      <c r="R13" s="91"/>
    </row>
    <row r="14" spans="1:18" s="86" customFormat="1" ht="12.75" x14ac:dyDescent="0.2">
      <c r="A14" s="754"/>
      <c r="B14" s="84" t="s">
        <v>140</v>
      </c>
      <c r="C14" s="86" t="s">
        <v>92</v>
      </c>
      <c r="D14" s="86" t="s">
        <v>170</v>
      </c>
      <c r="H14" s="88"/>
      <c r="I14" s="89" t="s">
        <v>147</v>
      </c>
      <c r="J14" s="87"/>
      <c r="K14" s="88"/>
      <c r="L14" s="88"/>
      <c r="M14" s="96" t="s">
        <v>136</v>
      </c>
      <c r="N14" s="93" t="s">
        <v>157</v>
      </c>
      <c r="O14" s="89"/>
      <c r="Q14" s="93"/>
      <c r="R14" s="91"/>
    </row>
    <row r="15" spans="1:18" s="86" customFormat="1" ht="12.75" x14ac:dyDescent="0.2">
      <c r="A15" s="754"/>
      <c r="B15" s="84" t="s">
        <v>136</v>
      </c>
      <c r="C15" s="86" t="s">
        <v>93</v>
      </c>
      <c r="D15" s="86" t="s">
        <v>171</v>
      </c>
      <c r="H15" s="88"/>
      <c r="I15" s="89" t="s">
        <v>148</v>
      </c>
      <c r="J15" s="87"/>
      <c r="K15" s="88"/>
      <c r="L15" s="88"/>
      <c r="M15" s="96" t="s">
        <v>137</v>
      </c>
      <c r="N15" s="93" t="s">
        <v>156</v>
      </c>
      <c r="O15" s="89"/>
      <c r="Q15" s="93"/>
      <c r="R15" s="91"/>
    </row>
    <row r="16" spans="1:18" s="86" customFormat="1" ht="12.75" x14ac:dyDescent="0.2">
      <c r="A16" s="754"/>
      <c r="C16" s="84"/>
      <c r="D16" s="86" t="s">
        <v>172</v>
      </c>
      <c r="H16" s="88"/>
      <c r="I16" s="89"/>
      <c r="J16" s="87"/>
      <c r="K16" s="88"/>
      <c r="L16" s="88"/>
      <c r="M16" s="96" t="s">
        <v>138</v>
      </c>
      <c r="N16" s="95" t="s">
        <v>135</v>
      </c>
      <c r="O16" s="89"/>
      <c r="Q16" s="93"/>
      <c r="R16" s="91"/>
    </row>
    <row r="17" spans="1:18" s="86" customFormat="1" ht="6.75" customHeight="1" thickBot="1" x14ac:dyDescent="0.25">
      <c r="A17" s="754"/>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4"/>
      <c r="C20" s="1260"/>
      <c r="D20" s="1261"/>
      <c r="E20" s="109"/>
      <c r="F20" s="110"/>
      <c r="G20" s="110"/>
      <c r="H20" s="110"/>
      <c r="I20" s="110"/>
      <c r="J20" s="110"/>
      <c r="K20" s="110"/>
      <c r="L20" s="111"/>
      <c r="M20" s="117"/>
      <c r="N20" s="109"/>
      <c r="O20" s="110"/>
      <c r="P20" s="110"/>
      <c r="Q20" s="108"/>
    </row>
    <row r="21" spans="1:18" s="56" customFormat="1" ht="15.75" x14ac:dyDescent="0.25">
      <c r="A21" s="754"/>
      <c r="C21" s="1204" t="s">
        <v>1622</v>
      </c>
      <c r="D21" s="1205"/>
      <c r="E21" s="118" t="s">
        <v>2057</v>
      </c>
      <c r="F21" s="119"/>
      <c r="G21" s="119"/>
      <c r="H21" s="119"/>
      <c r="I21" s="119"/>
      <c r="J21" s="119"/>
      <c r="K21" s="119"/>
      <c r="L21" s="107" t="s">
        <v>2061</v>
      </c>
      <c r="M21" s="112">
        <v>1</v>
      </c>
      <c r="N21" s="118"/>
      <c r="O21" s="119"/>
      <c r="P21" s="119"/>
      <c r="Q21" s="120"/>
    </row>
    <row r="22" spans="1:18" s="56" customFormat="1" ht="33" x14ac:dyDescent="0.25">
      <c r="A22" s="754">
        <v>11</v>
      </c>
      <c r="C22" s="1262" t="s">
        <v>1623</v>
      </c>
      <c r="D22" s="1205"/>
      <c r="E22" s="118" t="s">
        <v>2057</v>
      </c>
      <c r="F22" s="119"/>
      <c r="G22" s="119"/>
      <c r="H22" s="119"/>
      <c r="I22" s="119"/>
      <c r="J22" s="119"/>
      <c r="K22" s="119"/>
      <c r="L22" s="107" t="s">
        <v>2061</v>
      </c>
      <c r="M22" s="121"/>
      <c r="N22" s="118"/>
      <c r="O22" s="119"/>
      <c r="P22" s="119"/>
      <c r="Q22" s="122"/>
    </row>
    <row r="23" spans="1:18" s="56" customFormat="1" ht="64.5" x14ac:dyDescent="0.25">
      <c r="A23" s="754">
        <v>1111</v>
      </c>
      <c r="B23" s="103"/>
      <c r="C23" s="1204" t="s">
        <v>1624</v>
      </c>
      <c r="D23" s="1205"/>
      <c r="E23" s="118"/>
      <c r="F23" s="119"/>
      <c r="G23" s="119"/>
      <c r="H23" s="119"/>
      <c r="I23" s="119"/>
      <c r="J23" s="119"/>
      <c r="K23" s="119"/>
      <c r="L23" s="107" t="s">
        <v>2061</v>
      </c>
      <c r="M23" s="121"/>
      <c r="N23" s="118"/>
      <c r="O23" s="119"/>
      <c r="P23" s="119"/>
      <c r="Q23" s="120" t="s">
        <v>148</v>
      </c>
    </row>
    <row r="24" spans="1:18" s="56" customFormat="1" ht="33" x14ac:dyDescent="0.25">
      <c r="A24" s="754">
        <v>11</v>
      </c>
      <c r="B24" s="103"/>
      <c r="C24" s="1204" t="s">
        <v>1625</v>
      </c>
      <c r="D24" s="1205"/>
      <c r="E24" s="118"/>
      <c r="F24" s="119"/>
      <c r="G24" s="119"/>
      <c r="H24" s="119"/>
      <c r="I24" s="119"/>
      <c r="J24" s="119"/>
      <c r="K24" s="119"/>
      <c r="L24" s="107" t="s">
        <v>2061</v>
      </c>
      <c r="M24" s="121"/>
      <c r="N24" s="118"/>
      <c r="O24" s="119"/>
      <c r="P24" s="119"/>
      <c r="Q24" s="120"/>
    </row>
    <row r="25" spans="1:18" s="56" customFormat="1" ht="80.25" x14ac:dyDescent="0.25">
      <c r="A25" s="754">
        <v>11111</v>
      </c>
      <c r="B25" s="103"/>
      <c r="C25" s="1204" t="s">
        <v>1626</v>
      </c>
      <c r="D25" s="1205"/>
      <c r="E25" s="118"/>
      <c r="F25" s="119"/>
      <c r="G25" s="119"/>
      <c r="H25" s="119"/>
      <c r="I25" s="119"/>
      <c r="J25" s="119"/>
      <c r="K25" s="119"/>
      <c r="L25" s="107" t="s">
        <v>2061</v>
      </c>
      <c r="M25" s="121"/>
      <c r="N25" s="118"/>
      <c r="O25" s="119"/>
      <c r="P25" s="119"/>
      <c r="Q25" s="120"/>
    </row>
    <row r="26" spans="1:18" s="56" customFormat="1" ht="33" x14ac:dyDescent="0.25">
      <c r="A26" s="754">
        <v>11</v>
      </c>
      <c r="B26" s="103"/>
      <c r="C26" s="1204" t="s">
        <v>1627</v>
      </c>
      <c r="D26" s="1205"/>
      <c r="E26" s="118"/>
      <c r="F26" s="119"/>
      <c r="G26" s="119"/>
      <c r="H26" s="119"/>
      <c r="I26" s="119"/>
      <c r="J26" s="119"/>
      <c r="K26" s="119"/>
      <c r="L26" s="107" t="s">
        <v>2061</v>
      </c>
      <c r="M26" s="121"/>
      <c r="N26" s="118"/>
      <c r="O26" s="119"/>
      <c r="P26" s="119"/>
      <c r="Q26" s="120"/>
    </row>
    <row r="27" spans="1:18" s="56" customFormat="1" ht="33" x14ac:dyDescent="0.25">
      <c r="A27" s="754">
        <v>11</v>
      </c>
      <c r="B27" s="103" t="s">
        <v>241</v>
      </c>
      <c r="C27" s="1204" t="s">
        <v>1628</v>
      </c>
      <c r="D27" s="1205"/>
      <c r="E27" s="118"/>
      <c r="F27" s="119"/>
      <c r="G27" s="119"/>
      <c r="H27" s="119"/>
      <c r="I27" s="119"/>
      <c r="J27" s="119"/>
      <c r="K27" s="119"/>
      <c r="L27" s="107" t="s">
        <v>2061</v>
      </c>
      <c r="M27" s="121"/>
      <c r="N27" s="118"/>
      <c r="O27" s="119"/>
      <c r="P27" s="119"/>
      <c r="Q27" s="120"/>
    </row>
    <row r="28" spans="1:18" s="56" customFormat="1" ht="33" x14ac:dyDescent="0.25">
      <c r="A28" s="754">
        <v>11</v>
      </c>
      <c r="B28" s="103"/>
      <c r="C28" s="1204" t="s">
        <v>1629</v>
      </c>
      <c r="D28" s="1205"/>
      <c r="E28" s="118"/>
      <c r="F28" s="119"/>
      <c r="G28" s="119"/>
      <c r="H28" s="119"/>
      <c r="I28" s="119"/>
      <c r="J28" s="119"/>
      <c r="K28" s="119"/>
      <c r="L28" s="107" t="s">
        <v>2061</v>
      </c>
      <c r="M28" s="121"/>
      <c r="N28" s="118"/>
      <c r="O28" s="119"/>
      <c r="P28" s="119"/>
      <c r="Q28" s="120"/>
    </row>
    <row r="29" spans="1:18" s="56" customFormat="1" ht="17.25" x14ac:dyDescent="0.25">
      <c r="A29" s="754">
        <v>1</v>
      </c>
      <c r="B29" s="103"/>
      <c r="C29" s="1204" t="s">
        <v>1630</v>
      </c>
      <c r="D29" s="1205"/>
      <c r="E29" s="118"/>
      <c r="F29" s="119"/>
      <c r="G29" s="119"/>
      <c r="H29" s="119"/>
      <c r="I29" s="119"/>
      <c r="J29" s="119"/>
      <c r="K29" s="119"/>
      <c r="L29" s="107" t="s">
        <v>2061</v>
      </c>
      <c r="M29" s="121"/>
      <c r="N29" s="118"/>
      <c r="O29" s="119"/>
      <c r="P29" s="119"/>
      <c r="Q29" s="120"/>
    </row>
    <row r="30" spans="1:18" s="56" customFormat="1" ht="17.25" x14ac:dyDescent="0.25">
      <c r="A30" s="754">
        <v>1</v>
      </c>
      <c r="B30" s="103"/>
      <c r="C30" s="1204" t="s">
        <v>1631</v>
      </c>
      <c r="D30" s="1205"/>
      <c r="E30" s="118"/>
      <c r="F30" s="119"/>
      <c r="G30" s="119"/>
      <c r="H30" s="119"/>
      <c r="I30" s="119"/>
      <c r="J30" s="119"/>
      <c r="K30" s="119"/>
      <c r="L30" s="107" t="s">
        <v>2061</v>
      </c>
      <c r="M30" s="121"/>
      <c r="N30" s="118"/>
      <c r="O30" s="119"/>
      <c r="P30" s="119"/>
      <c r="Q30" s="120"/>
    </row>
    <row r="31" spans="1:18" s="56" customFormat="1" ht="33" x14ac:dyDescent="0.25">
      <c r="A31" s="754">
        <v>11</v>
      </c>
      <c r="B31" s="103"/>
      <c r="C31" s="1204" t="s">
        <v>1632</v>
      </c>
      <c r="D31" s="1205"/>
      <c r="E31" s="118"/>
      <c r="F31" s="119"/>
      <c r="G31" s="119"/>
      <c r="H31" s="119"/>
      <c r="I31" s="119"/>
      <c r="J31" s="119"/>
      <c r="K31" s="119"/>
      <c r="L31" s="107" t="s">
        <v>2061</v>
      </c>
      <c r="M31" s="121"/>
      <c r="N31" s="118"/>
      <c r="O31" s="119"/>
      <c r="P31" s="119"/>
      <c r="Q31" s="120"/>
    </row>
    <row r="32" spans="1:18" s="56" customFormat="1" ht="17.25" x14ac:dyDescent="0.25">
      <c r="A32" s="754">
        <v>1</v>
      </c>
      <c r="B32" s="103"/>
      <c r="C32" s="1204" t="s">
        <v>1633</v>
      </c>
      <c r="D32" s="1205"/>
      <c r="E32" s="118"/>
      <c r="F32" s="119"/>
      <c r="G32" s="119"/>
      <c r="H32" s="119"/>
      <c r="I32" s="119"/>
      <c r="J32" s="119"/>
      <c r="K32" s="119"/>
      <c r="L32" s="107" t="s">
        <v>2061</v>
      </c>
      <c r="M32" s="121"/>
      <c r="N32" s="118"/>
      <c r="O32" s="119"/>
      <c r="P32" s="119"/>
      <c r="Q32" s="120"/>
    </row>
    <row r="33" spans="1:17" s="56" customFormat="1" ht="48.75" x14ac:dyDescent="0.25">
      <c r="A33" s="754">
        <v>111</v>
      </c>
      <c r="B33" s="103"/>
      <c r="C33" s="1204" t="s">
        <v>1634</v>
      </c>
      <c r="D33" s="1205"/>
      <c r="E33" s="118"/>
      <c r="F33" s="119"/>
      <c r="G33" s="119"/>
      <c r="H33" s="119"/>
      <c r="I33" s="119"/>
      <c r="J33" s="119"/>
      <c r="K33" s="119"/>
      <c r="L33" s="107" t="s">
        <v>2061</v>
      </c>
      <c r="M33" s="121"/>
      <c r="N33" s="118"/>
      <c r="O33" s="119"/>
      <c r="P33" s="119"/>
      <c r="Q33" s="120"/>
    </row>
    <row r="34" spans="1:17" s="56" customFormat="1" ht="33" x14ac:dyDescent="0.25">
      <c r="A34" s="754">
        <v>11</v>
      </c>
      <c r="B34" s="103"/>
      <c r="C34" s="1204" t="s">
        <v>1635</v>
      </c>
      <c r="D34" s="1205"/>
      <c r="E34" s="118"/>
      <c r="F34" s="119"/>
      <c r="G34" s="119"/>
      <c r="H34" s="119"/>
      <c r="I34" s="119"/>
      <c r="J34" s="119"/>
      <c r="K34" s="119"/>
      <c r="L34" s="107" t="s">
        <v>2061</v>
      </c>
      <c r="M34" s="121"/>
      <c r="N34" s="118"/>
      <c r="O34" s="119"/>
      <c r="P34" s="119"/>
      <c r="Q34" s="120"/>
    </row>
    <row r="35" spans="1:17" s="56" customFormat="1" ht="33" x14ac:dyDescent="0.25">
      <c r="A35" s="754">
        <v>11</v>
      </c>
      <c r="B35" s="103" t="s">
        <v>234</v>
      </c>
      <c r="C35" s="1204" t="s">
        <v>1636</v>
      </c>
      <c r="D35" s="1205"/>
      <c r="E35" s="118"/>
      <c r="F35" s="119"/>
      <c r="G35" s="119"/>
      <c r="H35" s="119"/>
      <c r="I35" s="119"/>
      <c r="J35" s="119"/>
      <c r="K35" s="119"/>
      <c r="L35" s="107" t="s">
        <v>2061</v>
      </c>
      <c r="M35" s="121"/>
      <c r="N35" s="118"/>
      <c r="O35" s="119"/>
      <c r="P35" s="119"/>
      <c r="Q35" s="120"/>
    </row>
    <row r="36" spans="1:17" s="56" customFormat="1" ht="17.25" x14ac:dyDescent="0.25">
      <c r="A36" s="754">
        <v>1</v>
      </c>
      <c r="B36" s="103"/>
      <c r="C36" s="1204" t="s">
        <v>1637</v>
      </c>
      <c r="D36" s="1205"/>
      <c r="E36" s="118"/>
      <c r="F36" s="119"/>
      <c r="G36" s="119"/>
      <c r="H36" s="119"/>
      <c r="I36" s="119"/>
      <c r="J36" s="119"/>
      <c r="K36" s="119"/>
      <c r="L36" s="107" t="s">
        <v>2061</v>
      </c>
      <c r="M36" s="121"/>
      <c r="N36" s="118"/>
      <c r="O36" s="119"/>
      <c r="P36" s="119"/>
      <c r="Q36" s="120"/>
    </row>
    <row r="37" spans="1:17" s="56" customFormat="1" ht="48.75" x14ac:dyDescent="0.25">
      <c r="A37" s="754">
        <v>111</v>
      </c>
      <c r="B37" s="103" t="s">
        <v>241</v>
      </c>
      <c r="C37" s="1204" t="s">
        <v>1638</v>
      </c>
      <c r="D37" s="1205"/>
      <c r="E37" s="118"/>
      <c r="F37" s="119"/>
      <c r="G37" s="119"/>
      <c r="H37" s="119"/>
      <c r="I37" s="119"/>
      <c r="J37" s="119"/>
      <c r="K37" s="119"/>
      <c r="L37" s="107" t="s">
        <v>2061</v>
      </c>
      <c r="M37" s="121"/>
      <c r="N37" s="118"/>
      <c r="O37" s="119"/>
      <c r="P37" s="119"/>
      <c r="Q37" s="120"/>
    </row>
    <row r="38" spans="1:17" s="56" customFormat="1" ht="33" x14ac:dyDescent="0.25">
      <c r="A38" s="754">
        <v>11</v>
      </c>
      <c r="B38" s="103"/>
      <c r="C38" s="1204" t="s">
        <v>1639</v>
      </c>
      <c r="D38" s="1205"/>
      <c r="E38" s="118"/>
      <c r="F38" s="119"/>
      <c r="G38" s="119"/>
      <c r="H38" s="119"/>
      <c r="I38" s="119"/>
      <c r="J38" s="119"/>
      <c r="K38" s="119"/>
      <c r="L38" s="107" t="s">
        <v>2061</v>
      </c>
      <c r="M38" s="121"/>
      <c r="N38" s="118"/>
      <c r="O38" s="119"/>
      <c r="P38" s="119"/>
      <c r="Q38" s="120"/>
    </row>
    <row r="39" spans="1:17" s="56" customFormat="1" ht="64.5" x14ac:dyDescent="0.25">
      <c r="A39" s="754">
        <v>1111</v>
      </c>
      <c r="B39" s="103"/>
      <c r="C39" s="1204" t="s">
        <v>1640</v>
      </c>
      <c r="D39" s="1205"/>
      <c r="E39" s="118"/>
      <c r="F39" s="119"/>
      <c r="G39" s="119"/>
      <c r="H39" s="119"/>
      <c r="I39" s="119"/>
      <c r="J39" s="119"/>
      <c r="K39" s="119"/>
      <c r="L39" s="107" t="s">
        <v>2061</v>
      </c>
      <c r="M39" s="121"/>
      <c r="N39" s="118"/>
      <c r="O39" s="119"/>
      <c r="P39" s="119"/>
      <c r="Q39" s="120"/>
    </row>
    <row r="40" spans="1:17" s="56" customFormat="1" ht="17.25" x14ac:dyDescent="0.25">
      <c r="A40" s="754">
        <v>1</v>
      </c>
      <c r="B40" s="103"/>
      <c r="C40" s="1204" t="s">
        <v>1641</v>
      </c>
      <c r="D40" s="1205"/>
      <c r="E40" s="118"/>
      <c r="F40" s="119"/>
      <c r="G40" s="119"/>
      <c r="H40" s="119"/>
      <c r="I40" s="119"/>
      <c r="J40" s="119"/>
      <c r="K40" s="119"/>
      <c r="L40" s="107" t="s">
        <v>2061</v>
      </c>
      <c r="M40" s="121"/>
      <c r="N40" s="118"/>
      <c r="O40" s="119"/>
      <c r="P40" s="119"/>
      <c r="Q40" s="120"/>
    </row>
    <row r="41" spans="1:17" s="56" customFormat="1" ht="33" x14ac:dyDescent="0.25">
      <c r="A41" s="754">
        <v>11</v>
      </c>
      <c r="B41" s="103"/>
      <c r="C41" s="1204" t="s">
        <v>1642</v>
      </c>
      <c r="D41" s="1205"/>
      <c r="E41" s="118"/>
      <c r="F41" s="119"/>
      <c r="G41" s="119"/>
      <c r="H41" s="119"/>
      <c r="I41" s="119"/>
      <c r="J41" s="119"/>
      <c r="K41" s="119"/>
      <c r="L41" s="107" t="s">
        <v>2061</v>
      </c>
      <c r="M41" s="121"/>
      <c r="N41" s="118"/>
      <c r="O41" s="119"/>
      <c r="P41" s="119"/>
      <c r="Q41" s="120"/>
    </row>
    <row r="42" spans="1:17" s="56" customFormat="1" ht="17.25" x14ac:dyDescent="0.25">
      <c r="A42" s="754">
        <v>1</v>
      </c>
      <c r="B42" s="103"/>
      <c r="C42" s="1204" t="s">
        <v>1643</v>
      </c>
      <c r="D42" s="1205"/>
      <c r="E42" s="118"/>
      <c r="F42" s="119"/>
      <c r="G42" s="119"/>
      <c r="H42" s="119"/>
      <c r="I42" s="119"/>
      <c r="J42" s="119"/>
      <c r="K42" s="119"/>
      <c r="L42" s="107" t="s">
        <v>2061</v>
      </c>
      <c r="M42" s="121"/>
      <c r="N42" s="118"/>
      <c r="O42" s="119"/>
      <c r="P42" s="119"/>
      <c r="Q42" s="120"/>
    </row>
    <row r="43" spans="1:17" s="56" customFormat="1" ht="17.25" x14ac:dyDescent="0.25">
      <c r="A43" s="754">
        <v>1</v>
      </c>
      <c r="B43" s="103"/>
      <c r="C43" s="1204" t="s">
        <v>1644</v>
      </c>
      <c r="D43" s="1205"/>
      <c r="E43" s="118"/>
      <c r="F43" s="119"/>
      <c r="G43" s="119"/>
      <c r="H43" s="119"/>
      <c r="I43" s="119"/>
      <c r="J43" s="119"/>
      <c r="K43" s="119"/>
      <c r="L43" s="107" t="s">
        <v>2061</v>
      </c>
      <c r="M43" s="121"/>
      <c r="N43" s="118"/>
      <c r="O43" s="119"/>
      <c r="P43" s="119"/>
      <c r="Q43" s="120"/>
    </row>
    <row r="44" spans="1:17" s="56" customFormat="1" ht="33" x14ac:dyDescent="0.25">
      <c r="A44" s="754">
        <v>11</v>
      </c>
      <c r="B44" s="103"/>
      <c r="C44" s="1204" t="s">
        <v>1645</v>
      </c>
      <c r="D44" s="1205"/>
      <c r="E44" s="118"/>
      <c r="F44" s="119"/>
      <c r="G44" s="119"/>
      <c r="H44" s="119"/>
      <c r="I44" s="119"/>
      <c r="J44" s="119"/>
      <c r="K44" s="119"/>
      <c r="L44" s="107" t="s">
        <v>2061</v>
      </c>
      <c r="M44" s="121"/>
      <c r="N44" s="118"/>
      <c r="O44" s="119"/>
      <c r="P44" s="119"/>
      <c r="Q44" s="120"/>
    </row>
    <row r="45" spans="1:17" s="56" customFormat="1" ht="48.75" x14ac:dyDescent="0.25">
      <c r="A45" s="754">
        <v>111</v>
      </c>
      <c r="B45" s="103"/>
      <c r="C45" s="1204" t="s">
        <v>1646</v>
      </c>
      <c r="D45" s="1205"/>
      <c r="E45" s="118"/>
      <c r="F45" s="119"/>
      <c r="G45" s="119"/>
      <c r="H45" s="119"/>
      <c r="I45" s="119"/>
      <c r="J45" s="119"/>
      <c r="K45" s="119"/>
      <c r="L45" s="107" t="s">
        <v>2061</v>
      </c>
      <c r="M45" s="121"/>
      <c r="N45" s="118"/>
      <c r="O45" s="119"/>
      <c r="P45" s="119"/>
      <c r="Q45" s="120"/>
    </row>
    <row r="46" spans="1:17" s="56" customFormat="1" ht="48.75" x14ac:dyDescent="0.25">
      <c r="A46" s="754">
        <v>111</v>
      </c>
      <c r="B46" s="103"/>
      <c r="C46" s="1204" t="s">
        <v>1647</v>
      </c>
      <c r="D46" s="1205"/>
      <c r="E46" s="118"/>
      <c r="F46" s="119"/>
      <c r="G46" s="119"/>
      <c r="H46" s="119"/>
      <c r="I46" s="119"/>
      <c r="J46" s="119"/>
      <c r="K46" s="119"/>
      <c r="L46" s="107" t="s">
        <v>2061</v>
      </c>
      <c r="M46" s="121"/>
      <c r="N46" s="118"/>
      <c r="O46" s="119"/>
      <c r="P46" s="119"/>
      <c r="Q46" s="120"/>
    </row>
    <row r="47" spans="1:17" s="56" customFormat="1" ht="48.75" x14ac:dyDescent="0.25">
      <c r="A47" s="754">
        <v>111</v>
      </c>
      <c r="B47" s="103"/>
      <c r="C47" s="1204" t="s">
        <v>1648</v>
      </c>
      <c r="D47" s="1205"/>
      <c r="E47" s="118"/>
      <c r="F47" s="119"/>
      <c r="G47" s="119"/>
      <c r="H47" s="119"/>
      <c r="I47" s="119"/>
      <c r="J47" s="119"/>
      <c r="K47" s="119"/>
      <c r="L47" s="107" t="s">
        <v>2061</v>
      </c>
      <c r="M47" s="121"/>
      <c r="N47" s="118"/>
      <c r="O47" s="119"/>
      <c r="P47" s="119"/>
      <c r="Q47" s="120"/>
    </row>
    <row r="48" spans="1:17" s="56" customFormat="1" ht="15.75" x14ac:dyDescent="0.25">
      <c r="A48" s="754"/>
      <c r="B48" s="103"/>
      <c r="C48" s="1204"/>
      <c r="D48" s="1205"/>
      <c r="E48" s="118"/>
      <c r="F48" s="119"/>
      <c r="G48" s="119"/>
      <c r="H48" s="119"/>
      <c r="I48" s="119"/>
      <c r="J48" s="119"/>
      <c r="K48" s="119"/>
      <c r="L48" s="107" t="s">
        <v>2061</v>
      </c>
      <c r="M48" s="121"/>
      <c r="N48" s="118"/>
      <c r="O48" s="119"/>
      <c r="P48" s="119"/>
      <c r="Q48" s="120"/>
    </row>
    <row r="49" spans="1:17" s="56" customFormat="1" ht="16.5" thickBot="1" x14ac:dyDescent="0.3">
      <c r="A49" s="754"/>
      <c r="B49" s="103"/>
      <c r="C49" s="1206"/>
      <c r="D49" s="1207"/>
      <c r="E49" s="124"/>
      <c r="F49" s="125"/>
      <c r="G49" s="125"/>
      <c r="H49" s="125"/>
      <c r="I49" s="125"/>
      <c r="J49" s="125"/>
      <c r="K49" s="125"/>
      <c r="L49" s="126"/>
      <c r="M49" s="127"/>
      <c r="N49" s="124"/>
      <c r="O49" s="125"/>
      <c r="P49" s="125"/>
      <c r="Q49" s="128"/>
    </row>
    <row r="50" spans="1:17" x14ac:dyDescent="0.25">
      <c r="D50" s="76"/>
      <c r="E50" s="76"/>
      <c r="F50" s="76"/>
      <c r="G50" s="76"/>
      <c r="H50" s="76"/>
      <c r="I50" s="76"/>
      <c r="J50" s="76"/>
      <c r="K50" s="76"/>
      <c r="L50" s="76"/>
      <c r="M50" s="76"/>
      <c r="N50" s="76"/>
      <c r="O50" s="76"/>
      <c r="P50" s="76"/>
    </row>
    <row r="51" spans="1:17" s="56" customFormat="1" ht="15.75" x14ac:dyDescent="0.25">
      <c r="A51" s="754"/>
      <c r="C51" s="523" t="s">
        <v>1649</v>
      </c>
      <c r="D51" s="753"/>
      <c r="E51" s="753"/>
      <c r="F51" s="753"/>
      <c r="G51" s="753"/>
      <c r="H51" s="753"/>
      <c r="I51" s="753"/>
      <c r="J51" s="753"/>
      <c r="K51" s="753"/>
      <c r="L51" s="753"/>
      <c r="M51" s="753"/>
      <c r="N51" s="753"/>
      <c r="O51" s="753"/>
      <c r="P51" s="753"/>
      <c r="Q51" s="130"/>
    </row>
    <row r="52" spans="1:17" s="56" customFormat="1" ht="33" x14ac:dyDescent="0.25">
      <c r="A52" s="754">
        <v>11</v>
      </c>
      <c r="C52" s="381" t="s">
        <v>166</v>
      </c>
      <c r="D52" s="1263" t="s">
        <v>2054</v>
      </c>
      <c r="E52" s="1263"/>
      <c r="F52" s="1263"/>
      <c r="G52" s="1263"/>
      <c r="H52" s="1263"/>
      <c r="I52" s="1263"/>
      <c r="J52" s="1263"/>
      <c r="K52" s="1263"/>
      <c r="L52" s="1263"/>
      <c r="M52" s="1263"/>
      <c r="N52" s="1263"/>
      <c r="O52" s="1263"/>
      <c r="P52" s="1263"/>
      <c r="Q52" s="1263"/>
    </row>
    <row r="53" spans="1:17" s="56" customFormat="1" ht="33" x14ac:dyDescent="0.25">
      <c r="A53" s="754">
        <v>11</v>
      </c>
      <c r="C53" s="522"/>
      <c r="D53" s="1263" t="s">
        <v>2055</v>
      </c>
      <c r="E53" s="1263"/>
      <c r="F53" s="1263"/>
      <c r="G53" s="1263"/>
      <c r="H53" s="1263"/>
      <c r="I53" s="1263"/>
      <c r="J53" s="1263"/>
      <c r="K53" s="1263"/>
      <c r="L53" s="1263"/>
      <c r="M53" s="1263"/>
      <c r="N53" s="1263"/>
      <c r="O53" s="1263"/>
      <c r="P53" s="1263"/>
      <c r="Q53" s="1263"/>
    </row>
    <row r="54" spans="1:17" s="56" customFormat="1" ht="33" x14ac:dyDescent="0.25">
      <c r="A54" s="754">
        <v>11</v>
      </c>
      <c r="C54" s="522"/>
      <c r="D54" s="1263" t="s">
        <v>2056</v>
      </c>
      <c r="E54" s="1263"/>
      <c r="F54" s="1263"/>
      <c r="G54" s="1263"/>
      <c r="H54" s="1263"/>
      <c r="I54" s="1263"/>
      <c r="J54" s="1263"/>
      <c r="K54" s="1263"/>
      <c r="L54" s="1263"/>
      <c r="M54" s="1263"/>
      <c r="N54" s="1263"/>
      <c r="O54" s="1263"/>
      <c r="P54" s="1263"/>
      <c r="Q54" s="1263"/>
    </row>
    <row r="55" spans="1:17" s="56" customFormat="1" ht="16.5" thickBot="1" x14ac:dyDescent="0.3">
      <c r="A55" s="754"/>
      <c r="D55" s="129"/>
      <c r="E55" s="129"/>
      <c r="F55" s="129"/>
      <c r="G55" s="129"/>
      <c r="H55" s="129"/>
      <c r="I55" s="129"/>
      <c r="J55" s="129"/>
      <c r="K55" s="129"/>
      <c r="L55" s="129"/>
      <c r="M55" s="129"/>
      <c r="N55" s="129"/>
      <c r="O55" s="129"/>
      <c r="P55" s="129"/>
      <c r="Q55" s="129"/>
    </row>
    <row r="56" spans="1:17" s="56" customFormat="1" ht="15.75" x14ac:dyDescent="0.25">
      <c r="A56" s="754"/>
      <c r="B56"/>
      <c r="C56" s="1190" t="s">
        <v>149</v>
      </c>
      <c r="D56" s="1191"/>
      <c r="E56" s="1194" t="s">
        <v>144</v>
      </c>
      <c r="F56" s="1195"/>
      <c r="G56" s="1195"/>
      <c r="H56" s="1195"/>
      <c r="I56" s="1195"/>
      <c r="J56" s="1195"/>
      <c r="K56" s="1195"/>
      <c r="L56" s="1196" t="s">
        <v>158</v>
      </c>
      <c r="M56" s="1197"/>
      <c r="N56" s="1194" t="s">
        <v>145</v>
      </c>
      <c r="O56" s="1195"/>
      <c r="P56" s="1195"/>
      <c r="Q56" s="1200" t="s">
        <v>146</v>
      </c>
    </row>
    <row r="57" spans="1:17" s="56" customFormat="1" ht="16.5" thickBot="1" x14ac:dyDescent="0.3">
      <c r="A57" s="754"/>
      <c r="B57"/>
      <c r="C57" s="1192"/>
      <c r="D57" s="1193"/>
      <c r="E57" s="106" t="s">
        <v>139</v>
      </c>
      <c r="F57" s="105" t="s">
        <v>140</v>
      </c>
      <c r="G57" s="105" t="s">
        <v>136</v>
      </c>
      <c r="H57" s="105" t="s">
        <v>141</v>
      </c>
      <c r="I57" s="105" t="s">
        <v>142</v>
      </c>
      <c r="J57" s="105" t="s">
        <v>143</v>
      </c>
      <c r="K57" s="105" t="s">
        <v>138</v>
      </c>
      <c r="L57" s="1198"/>
      <c r="M57" s="1199"/>
      <c r="N57" s="106" t="s">
        <v>136</v>
      </c>
      <c r="O57" s="105" t="s">
        <v>137</v>
      </c>
      <c r="P57" s="105" t="s">
        <v>138</v>
      </c>
      <c r="Q57" s="1201"/>
    </row>
    <row r="58" spans="1:17" s="56" customFormat="1" ht="15.75" x14ac:dyDescent="0.25">
      <c r="A58" s="754"/>
      <c r="C58" s="1260"/>
      <c r="D58" s="1261"/>
      <c r="E58" s="109"/>
      <c r="F58" s="110"/>
      <c r="G58" s="110"/>
      <c r="H58" s="110"/>
      <c r="I58" s="110"/>
      <c r="J58" s="110"/>
      <c r="K58" s="110"/>
      <c r="L58" s="111"/>
      <c r="M58" s="117"/>
      <c r="N58" s="109"/>
      <c r="O58" s="110"/>
      <c r="P58" s="110"/>
      <c r="Q58" s="108"/>
    </row>
    <row r="59" spans="1:17" s="56" customFormat="1" ht="33" x14ac:dyDescent="0.25">
      <c r="A59" s="754">
        <v>11</v>
      </c>
      <c r="B59" s="56">
        <v>1</v>
      </c>
      <c r="C59" s="1204" t="s">
        <v>1650</v>
      </c>
      <c r="D59" s="1205"/>
      <c r="E59" s="118"/>
      <c r="F59" s="119"/>
      <c r="G59" s="119"/>
      <c r="H59" s="119"/>
      <c r="I59" s="119"/>
      <c r="J59" s="119"/>
      <c r="K59" s="119"/>
      <c r="L59" s="107"/>
      <c r="M59" s="112">
        <v>1</v>
      </c>
      <c r="N59" s="118"/>
      <c r="O59" s="119"/>
      <c r="P59" s="119"/>
      <c r="Q59" s="120"/>
    </row>
    <row r="60" spans="1:17" ht="32.25" customHeight="1" x14ac:dyDescent="0.25">
      <c r="A60" s="754">
        <v>11</v>
      </c>
      <c r="B60" s="103">
        <v>2</v>
      </c>
      <c r="C60" s="1264" t="s">
        <v>1651</v>
      </c>
      <c r="D60" s="1265"/>
      <c r="E60" s="118"/>
      <c r="F60" s="119"/>
      <c r="G60" s="119"/>
      <c r="H60" s="119"/>
      <c r="I60" s="119"/>
      <c r="J60" s="119"/>
      <c r="K60" s="119"/>
      <c r="L60" s="123"/>
      <c r="M60" s="121"/>
      <c r="N60" s="118"/>
      <c r="O60" s="119"/>
      <c r="P60" s="119"/>
      <c r="Q60" s="120" t="s">
        <v>148</v>
      </c>
    </row>
    <row r="61" spans="1:17" ht="48.75" x14ac:dyDescent="0.25">
      <c r="A61" s="754">
        <v>111</v>
      </c>
      <c r="B61" s="103">
        <v>3</v>
      </c>
      <c r="C61" s="1264" t="s">
        <v>1652</v>
      </c>
      <c r="D61" s="1265"/>
      <c r="E61" s="118"/>
      <c r="F61" s="119"/>
      <c r="G61" s="119"/>
      <c r="H61" s="119"/>
      <c r="I61" s="119"/>
      <c r="J61" s="119"/>
      <c r="K61" s="119"/>
      <c r="L61" s="123"/>
      <c r="M61" s="121"/>
      <c r="N61" s="118"/>
      <c r="O61" s="119"/>
      <c r="P61" s="119"/>
      <c r="Q61" s="120"/>
    </row>
    <row r="62" spans="1:17" ht="33" x14ac:dyDescent="0.25">
      <c r="A62" s="754">
        <v>11</v>
      </c>
      <c r="B62" s="103">
        <v>4</v>
      </c>
      <c r="C62" s="1204" t="s">
        <v>1653</v>
      </c>
      <c r="D62" s="1205"/>
      <c r="E62" s="118"/>
      <c r="F62" s="119"/>
      <c r="G62" s="119"/>
      <c r="H62" s="119"/>
      <c r="I62" s="119"/>
      <c r="J62" s="119"/>
      <c r="K62" s="119"/>
      <c r="L62" s="123"/>
      <c r="M62" s="121"/>
      <c r="N62" s="118"/>
      <c r="O62" s="119"/>
      <c r="P62" s="119"/>
      <c r="Q62" s="120"/>
    </row>
    <row r="63" spans="1:17" ht="33" x14ac:dyDescent="0.25">
      <c r="A63" s="754">
        <v>11</v>
      </c>
      <c r="B63" s="103">
        <v>5</v>
      </c>
      <c r="C63" s="1204" t="s">
        <v>1654</v>
      </c>
      <c r="D63" s="1205"/>
      <c r="E63" s="118"/>
      <c r="F63" s="119"/>
      <c r="G63" s="119"/>
      <c r="H63" s="119"/>
      <c r="I63" s="119"/>
      <c r="J63" s="119"/>
      <c r="K63" s="119"/>
      <c r="L63" s="123"/>
      <c r="M63" s="121"/>
      <c r="N63" s="118"/>
      <c r="O63" s="119"/>
      <c r="P63" s="119"/>
      <c r="Q63" s="120"/>
    </row>
    <row r="64" spans="1:17" ht="64.5" x14ac:dyDescent="0.25">
      <c r="A64" s="754">
        <v>1111</v>
      </c>
      <c r="B64" s="103">
        <v>6</v>
      </c>
      <c r="C64" s="1204" t="s">
        <v>1655</v>
      </c>
      <c r="D64" s="1205"/>
      <c r="E64" s="118"/>
      <c r="F64" s="119"/>
      <c r="G64" s="119"/>
      <c r="H64" s="119"/>
      <c r="I64" s="119"/>
      <c r="J64" s="119"/>
      <c r="K64" s="119"/>
      <c r="L64" s="123"/>
      <c r="M64" s="121"/>
      <c r="N64" s="118"/>
      <c r="O64" s="119"/>
      <c r="P64" s="119"/>
      <c r="Q64" s="120"/>
    </row>
    <row r="65" spans="1:17" ht="15.75" x14ac:dyDescent="0.25">
      <c r="B65" s="103"/>
      <c r="C65" s="1204"/>
      <c r="D65" s="1205"/>
      <c r="E65" s="118"/>
      <c r="F65" s="119"/>
      <c r="G65" s="119"/>
      <c r="H65" s="119"/>
      <c r="I65" s="119"/>
      <c r="J65" s="119"/>
      <c r="K65" s="119"/>
      <c r="L65" s="123"/>
      <c r="M65" s="121"/>
      <c r="N65" s="118"/>
      <c r="O65" s="119"/>
      <c r="P65" s="119"/>
      <c r="Q65" s="120"/>
    </row>
    <row r="66" spans="1:17" ht="16.5" thickBot="1" x14ac:dyDescent="0.3">
      <c r="B66" s="103"/>
      <c r="C66" s="1206"/>
      <c r="D66" s="1207"/>
      <c r="E66" s="524"/>
      <c r="F66" s="525"/>
      <c r="G66" s="525"/>
      <c r="H66" s="525"/>
      <c r="I66" s="525"/>
      <c r="J66" s="525"/>
      <c r="K66" s="525"/>
      <c r="L66" s="526"/>
      <c r="M66" s="527"/>
      <c r="N66" s="524"/>
      <c r="O66" s="525"/>
      <c r="P66" s="525"/>
      <c r="Q66" s="128"/>
    </row>
    <row r="68" spans="1:17" s="56" customFormat="1" ht="16.5" thickBot="1" x14ac:dyDescent="0.3">
      <c r="A68" s="754"/>
      <c r="C68" s="1208" t="s">
        <v>236</v>
      </c>
      <c r="D68" s="1208"/>
      <c r="Q68" s="129"/>
    </row>
    <row r="69" spans="1:17" s="56" customFormat="1" ht="49.5" thickBot="1" x14ac:dyDescent="0.3">
      <c r="A69" s="754">
        <v>111</v>
      </c>
      <c r="C69" s="1182"/>
      <c r="D69" s="1183"/>
      <c r="E69" s="1183"/>
      <c r="F69" s="1183"/>
      <c r="G69" s="1183"/>
      <c r="H69" s="1183"/>
      <c r="I69" s="1183"/>
      <c r="J69" s="1183"/>
      <c r="K69" s="1183"/>
      <c r="L69" s="1183"/>
      <c r="M69" s="1183"/>
      <c r="N69" s="1183"/>
      <c r="O69" s="1183"/>
      <c r="P69" s="1183"/>
      <c r="Q69" s="1184"/>
    </row>
  </sheetData>
  <mergeCells count="71">
    <mergeCell ref="C61:D61"/>
    <mergeCell ref="C66:D66"/>
    <mergeCell ref="D52:Q52"/>
    <mergeCell ref="Q56:Q57"/>
    <mergeCell ref="C63:D63"/>
    <mergeCell ref="C64:D64"/>
    <mergeCell ref="C65:D65"/>
    <mergeCell ref="C62:D62"/>
    <mergeCell ref="N56:P56"/>
    <mergeCell ref="C69:Q69"/>
    <mergeCell ref="C48:D48"/>
    <mergeCell ref="D53:Q53"/>
    <mergeCell ref="D54:Q54"/>
    <mergeCell ref="C44:D44"/>
    <mergeCell ref="C45:D45"/>
    <mergeCell ref="C46:D46"/>
    <mergeCell ref="C47:D47"/>
    <mergeCell ref="C49:D49"/>
    <mergeCell ref="C68:D68"/>
    <mergeCell ref="C56:D57"/>
    <mergeCell ref="E56:K56"/>
    <mergeCell ref="L56:M57"/>
    <mergeCell ref="C58:D58"/>
    <mergeCell ref="C59:D59"/>
    <mergeCell ref="C60:D60"/>
    <mergeCell ref="C43:D43"/>
    <mergeCell ref="C32:D32"/>
    <mergeCell ref="C33:D33"/>
    <mergeCell ref="C34:D34"/>
    <mergeCell ref="C35:D35"/>
    <mergeCell ref="C36:D36"/>
    <mergeCell ref="C37:D37"/>
    <mergeCell ref="C38:D38"/>
    <mergeCell ref="C39:D39"/>
    <mergeCell ref="C40:D40"/>
    <mergeCell ref="C41:D41"/>
    <mergeCell ref="C42:D42"/>
    <mergeCell ref="C31:D31"/>
    <mergeCell ref="C20:D20"/>
    <mergeCell ref="C21:D21"/>
    <mergeCell ref="C22:D22"/>
    <mergeCell ref="C23:D23"/>
    <mergeCell ref="C24:D24"/>
    <mergeCell ref="C25:D25"/>
    <mergeCell ref="C26:D26"/>
    <mergeCell ref="C27:D27"/>
    <mergeCell ref="C28:D28"/>
    <mergeCell ref="C29:D29"/>
    <mergeCell ref="C30:D30"/>
    <mergeCell ref="B9:C10"/>
    <mergeCell ref="D9:Q9"/>
    <mergeCell ref="D10:Q10"/>
    <mergeCell ref="B12:D12"/>
    <mergeCell ref="C18:D19"/>
    <mergeCell ref="E18:K18"/>
    <mergeCell ref="L18:M19"/>
    <mergeCell ref="N18:P18"/>
    <mergeCell ref="Q18:Q19"/>
    <mergeCell ref="D1:P1"/>
    <mergeCell ref="D2:P2"/>
    <mergeCell ref="H6:K6"/>
    <mergeCell ref="H7:K7"/>
    <mergeCell ref="L7:M7"/>
    <mergeCell ref="N6:P6"/>
    <mergeCell ref="Q2:Q4"/>
    <mergeCell ref="P3:P4"/>
    <mergeCell ref="H5:K5"/>
    <mergeCell ref="N5:P5"/>
    <mergeCell ref="H8:K8"/>
    <mergeCell ref="L8:M8"/>
    <mergeCell ref="N8:P8"/>
  </mergeCells>
  <conditionalFormatting sqref="C21:D47">
    <cfRule type="duplicateValues" dxfId="107" priority="1"/>
    <cfRule type="duplicateValues" dxfId="106" priority="2"/>
  </conditionalFormatting>
  <dataValidations count="2">
    <dataValidation type="list" allowBlank="1" showInputMessage="1" showErrorMessage="1" sqref="Q21:Q48 Q59:Q66" xr:uid="{00000000-0002-0000-0600-000000000000}">
      <formula1>$I$13:$I$15</formula1>
    </dataValidation>
    <dataValidation type="list" allowBlank="1" showInputMessage="1" showErrorMessage="1" sqref="E21:K47" xr:uid="{00000000-0002-0000-0600-000001000000}">
      <formula1>$E$13</formula1>
    </dataValidation>
  </dataValidations>
  <pageMargins left="0.43307086614173229" right="0.39370078740157483" top="0.39370078740157483" bottom="0.35433070866141736" header="0.31496062992125984" footer="0.31496062992125984"/>
  <pageSetup paperSize="9" scale="6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66"/>
    <pageSetUpPr fitToPage="1"/>
  </sheetPr>
  <dimension ref="A1:X57"/>
  <sheetViews>
    <sheetView view="pageBreakPreview" zoomScaleNormal="100" zoomScaleSheetLayoutView="100" workbookViewId="0">
      <selection activeCell="I13" sqref="I13:J13"/>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8.140625" style="135" customWidth="1"/>
    <col min="5" max="5" width="9.5703125" style="102" customWidth="1"/>
    <col min="6" max="6" width="6"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359</v>
      </c>
      <c r="E2" s="145"/>
      <c r="F2" s="146"/>
      <c r="G2" s="146"/>
      <c r="H2" s="146"/>
      <c r="I2" s="146" t="s">
        <v>309</v>
      </c>
      <c r="J2" s="153" t="s">
        <v>358</v>
      </c>
      <c r="K2" s="160"/>
    </row>
    <row r="3" spans="1:14" ht="20.25" x14ac:dyDescent="0.3">
      <c r="B3" s="159"/>
      <c r="C3" s="239"/>
      <c r="D3" s="147" t="s">
        <v>3073</v>
      </c>
      <c r="E3" s="145"/>
      <c r="F3" s="145"/>
      <c r="G3" s="145"/>
      <c r="H3" s="145"/>
      <c r="I3" s="145"/>
      <c r="J3" s="154"/>
      <c r="K3" s="145"/>
    </row>
    <row r="4" spans="1:14" s="56" customFormat="1" ht="15.75" x14ac:dyDescent="0.25">
      <c r="A4" s="133"/>
      <c r="B4" s="161"/>
      <c r="C4" s="240" t="s">
        <v>86</v>
      </c>
      <c r="D4" s="148" t="s">
        <v>1619</v>
      </c>
      <c r="E4" s="149"/>
      <c r="F4" s="165"/>
      <c r="G4" s="165"/>
      <c r="H4" s="165"/>
      <c r="I4" s="165"/>
      <c r="J4" s="155"/>
      <c r="K4" s="149"/>
      <c r="N4" s="144"/>
    </row>
    <row r="5" spans="1:14" s="56" customFormat="1" ht="20.25" customHeight="1" x14ac:dyDescent="0.25">
      <c r="A5" s="133"/>
      <c r="B5" s="161"/>
      <c r="C5" s="240" t="s">
        <v>305</v>
      </c>
      <c r="D5" s="149" t="s">
        <v>306</v>
      </c>
      <c r="E5" s="1139" t="s">
        <v>307</v>
      </c>
      <c r="F5" s="1139"/>
      <c r="G5" s="1140" t="s">
        <v>315</v>
      </c>
      <c r="H5" s="1140"/>
      <c r="I5" s="1140"/>
      <c r="J5" s="245" t="s">
        <v>310</v>
      </c>
      <c r="K5" s="148"/>
      <c r="N5" s="144"/>
    </row>
    <row r="6" spans="1:14" s="56" customFormat="1" ht="15.75" x14ac:dyDescent="0.25">
      <c r="A6" s="133"/>
      <c r="B6" s="161"/>
      <c r="C6" s="241" t="s">
        <v>302</v>
      </c>
      <c r="D6" s="150" t="s">
        <v>151</v>
      </c>
      <c r="E6" s="1141">
        <v>45162</v>
      </c>
      <c r="F6" s="1141"/>
      <c r="G6" s="166" t="s">
        <v>311</v>
      </c>
      <c r="H6" s="166"/>
      <c r="I6" s="224">
        <v>1</v>
      </c>
      <c r="J6" s="246" t="s">
        <v>308</v>
      </c>
      <c r="K6" s="162"/>
    </row>
    <row r="7" spans="1:14" s="56" customFormat="1" ht="15.75" x14ac:dyDescent="0.25">
      <c r="A7" s="133"/>
      <c r="B7" s="161"/>
      <c r="C7" s="241" t="s">
        <v>88</v>
      </c>
      <c r="D7" s="150" t="s">
        <v>152</v>
      </c>
      <c r="E7" s="1141">
        <f>+E6+10</f>
        <v>45172</v>
      </c>
      <c r="F7" s="1141"/>
      <c r="G7" s="167" t="s">
        <v>312</v>
      </c>
      <c r="H7" s="167"/>
      <c r="I7" s="224">
        <v>0</v>
      </c>
      <c r="J7" s="247"/>
      <c r="K7" s="163"/>
    </row>
    <row r="8" spans="1:14" ht="15.75" thickBot="1" x14ac:dyDescent="0.3">
      <c r="B8" s="159"/>
      <c r="C8" s="304"/>
      <c r="D8" s="156"/>
      <c r="E8" s="157"/>
      <c r="F8" s="157"/>
      <c r="G8" s="243" t="s">
        <v>313</v>
      </c>
      <c r="H8" s="243"/>
      <c r="I8" s="244" t="s">
        <v>314</v>
      </c>
      <c r="J8" s="158"/>
      <c r="K8" s="143"/>
    </row>
    <row r="9" spans="1:14" ht="15.75"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t="s">
        <v>356</v>
      </c>
      <c r="C12" s="1281"/>
      <c r="D12" s="1282"/>
      <c r="E12" s="140"/>
      <c r="F12" s="140"/>
      <c r="G12" s="141"/>
      <c r="H12" s="141"/>
      <c r="I12" s="199"/>
      <c r="J12" s="230"/>
      <c r="K12" s="233"/>
    </row>
    <row r="13" spans="1:14" ht="31.5" x14ac:dyDescent="0.25">
      <c r="A13" s="133">
        <v>11</v>
      </c>
      <c r="C13" s="1268" t="s">
        <v>1656</v>
      </c>
      <c r="D13" s="1269"/>
      <c r="E13" s="139"/>
      <c r="F13" s="139">
        <f t="shared" ref="F13:F36" si="0">SUMIF(E13,G$6,I$6)</f>
        <v>0</v>
      </c>
      <c r="G13" s="142">
        <f t="shared" ref="G13:G36" si="1">SUMIF(G$7,E13,I$6)</f>
        <v>0</v>
      </c>
      <c r="H13" s="142">
        <f>SUMIF(E13,G$8,I$6)</f>
        <v>0</v>
      </c>
      <c r="I13" s="1266"/>
      <c r="J13" s="1267"/>
      <c r="K13" s="249"/>
    </row>
    <row r="14" spans="1:14" ht="31.5" x14ac:dyDescent="0.25">
      <c r="A14" s="133">
        <v>11</v>
      </c>
      <c r="C14" s="1268" t="s">
        <v>1657</v>
      </c>
      <c r="D14" s="1269"/>
      <c r="E14" s="138"/>
      <c r="F14" s="139">
        <f t="shared" si="0"/>
        <v>0</v>
      </c>
      <c r="G14" s="142">
        <f t="shared" si="1"/>
        <v>0</v>
      </c>
      <c r="H14" s="142">
        <f t="shared" ref="H14:H36" si="2">SUMIF(E14,G$8,I$6)</f>
        <v>0</v>
      </c>
      <c r="I14" s="1266"/>
      <c r="J14" s="1267"/>
      <c r="K14" s="249"/>
    </row>
    <row r="15" spans="1:14" x14ac:dyDescent="0.25">
      <c r="C15" s="1268" t="s">
        <v>1658</v>
      </c>
      <c r="D15" s="1269"/>
      <c r="E15" s="138"/>
      <c r="F15" s="139">
        <f t="shared" si="0"/>
        <v>0</v>
      </c>
      <c r="G15" s="142">
        <f t="shared" si="1"/>
        <v>0</v>
      </c>
      <c r="H15" s="142">
        <f t="shared" si="2"/>
        <v>0</v>
      </c>
      <c r="I15" s="1266"/>
      <c r="J15" s="1267"/>
      <c r="K15" s="249"/>
    </row>
    <row r="16" spans="1:14" ht="31.5" x14ac:dyDescent="0.25">
      <c r="A16" s="133">
        <v>11</v>
      </c>
      <c r="C16" s="1268" t="s">
        <v>1659</v>
      </c>
      <c r="D16" s="1269"/>
      <c r="E16" s="138"/>
      <c r="F16" s="139">
        <f t="shared" si="0"/>
        <v>0</v>
      </c>
      <c r="G16" s="142">
        <f t="shared" si="1"/>
        <v>0</v>
      </c>
      <c r="H16" s="142">
        <f t="shared" si="2"/>
        <v>0</v>
      </c>
      <c r="I16" s="1266"/>
      <c r="J16" s="1267"/>
      <c r="K16" s="249"/>
    </row>
    <row r="17" spans="1:11" ht="16.5" x14ac:dyDescent="0.25">
      <c r="A17" s="133">
        <v>1</v>
      </c>
      <c r="C17" s="1268" t="s">
        <v>1660</v>
      </c>
      <c r="D17" s="1269"/>
      <c r="E17" s="138"/>
      <c r="F17" s="139">
        <f t="shared" si="0"/>
        <v>0</v>
      </c>
      <c r="G17" s="142">
        <f t="shared" si="1"/>
        <v>0</v>
      </c>
      <c r="H17" s="142">
        <f t="shared" si="2"/>
        <v>0</v>
      </c>
      <c r="I17" s="1266"/>
      <c r="J17" s="1267"/>
      <c r="K17" s="249"/>
    </row>
    <row r="18" spans="1:11" x14ac:dyDescent="0.25">
      <c r="C18" s="1268" t="s">
        <v>1661</v>
      </c>
      <c r="D18" s="1269"/>
      <c r="E18" s="138"/>
      <c r="F18" s="139">
        <f t="shared" si="0"/>
        <v>0</v>
      </c>
      <c r="G18" s="142">
        <f t="shared" si="1"/>
        <v>0</v>
      </c>
      <c r="H18" s="142">
        <f t="shared" si="2"/>
        <v>0</v>
      </c>
      <c r="I18" s="1266"/>
      <c r="J18" s="1267"/>
      <c r="K18" s="249"/>
    </row>
    <row r="19" spans="1:11" x14ac:dyDescent="0.25">
      <c r="C19" s="1268" t="s">
        <v>1662</v>
      </c>
      <c r="D19" s="1269"/>
      <c r="E19" s="138"/>
      <c r="F19" s="139">
        <f t="shared" si="0"/>
        <v>0</v>
      </c>
      <c r="G19" s="142">
        <f t="shared" si="1"/>
        <v>0</v>
      </c>
      <c r="H19" s="142">
        <f t="shared" si="2"/>
        <v>0</v>
      </c>
      <c r="I19" s="1266"/>
      <c r="J19" s="1267"/>
      <c r="K19" s="249"/>
    </row>
    <row r="20" spans="1:11" ht="31.5" x14ac:dyDescent="0.25">
      <c r="A20" s="133">
        <v>11</v>
      </c>
      <c r="C20" s="1268" t="s">
        <v>1663</v>
      </c>
      <c r="D20" s="1269"/>
      <c r="E20" s="138"/>
      <c r="F20" s="139">
        <f t="shared" si="0"/>
        <v>0</v>
      </c>
      <c r="G20" s="142">
        <f t="shared" si="1"/>
        <v>0</v>
      </c>
      <c r="H20" s="142">
        <f t="shared" si="2"/>
        <v>0</v>
      </c>
      <c r="I20" s="1266"/>
      <c r="J20" s="1267"/>
      <c r="K20" s="249"/>
    </row>
    <row r="21" spans="1:11" ht="16.5" x14ac:dyDescent="0.25">
      <c r="A21" s="133">
        <v>1</v>
      </c>
      <c r="C21" s="1268" t="s">
        <v>1664</v>
      </c>
      <c r="D21" s="1269"/>
      <c r="E21" s="138"/>
      <c r="F21" s="139">
        <f t="shared" si="0"/>
        <v>0</v>
      </c>
      <c r="G21" s="142">
        <f t="shared" si="1"/>
        <v>0</v>
      </c>
      <c r="H21" s="142">
        <f t="shared" si="2"/>
        <v>0</v>
      </c>
      <c r="I21" s="1266"/>
      <c r="J21" s="1267"/>
      <c r="K21" s="249"/>
    </row>
    <row r="22" spans="1:11" x14ac:dyDescent="0.25">
      <c r="C22" s="1268" t="s">
        <v>1665</v>
      </c>
      <c r="D22" s="1269"/>
      <c r="E22" s="138"/>
      <c r="F22" s="139">
        <f t="shared" si="0"/>
        <v>0</v>
      </c>
      <c r="G22" s="142">
        <f t="shared" si="1"/>
        <v>0</v>
      </c>
      <c r="H22" s="142">
        <f t="shared" si="2"/>
        <v>0</v>
      </c>
      <c r="I22" s="1266"/>
      <c r="J22" s="1267"/>
      <c r="K22" s="249"/>
    </row>
    <row r="23" spans="1:11" ht="31.5" x14ac:dyDescent="0.25">
      <c r="A23" s="133">
        <v>11</v>
      </c>
      <c r="C23" s="1283" t="s">
        <v>1666</v>
      </c>
      <c r="D23" s="1284"/>
      <c r="E23" s="138"/>
      <c r="F23" s="139"/>
      <c r="G23" s="142"/>
      <c r="H23" s="142"/>
      <c r="I23" s="1266"/>
      <c r="J23" s="1267"/>
      <c r="K23" s="249"/>
    </row>
    <row r="24" spans="1:11" x14ac:dyDescent="0.25">
      <c r="C24" s="1268" t="s">
        <v>1667</v>
      </c>
      <c r="D24" s="1269"/>
      <c r="E24" s="138"/>
      <c r="F24" s="139">
        <f t="shared" si="0"/>
        <v>0</v>
      </c>
      <c r="G24" s="142">
        <f t="shared" si="1"/>
        <v>0</v>
      </c>
      <c r="H24" s="142">
        <f t="shared" si="2"/>
        <v>0</v>
      </c>
      <c r="I24" s="1266"/>
      <c r="J24" s="1267"/>
      <c r="K24" s="249"/>
    </row>
    <row r="25" spans="1:11" x14ac:dyDescent="0.25">
      <c r="C25" s="1268" t="s">
        <v>1668</v>
      </c>
      <c r="D25" s="1269"/>
      <c r="E25" s="138"/>
      <c r="F25" s="139">
        <f t="shared" si="0"/>
        <v>0</v>
      </c>
      <c r="G25" s="142">
        <f t="shared" si="1"/>
        <v>0</v>
      </c>
      <c r="H25" s="142">
        <f t="shared" si="2"/>
        <v>0</v>
      </c>
      <c r="I25" s="1266"/>
      <c r="J25" s="1267"/>
      <c r="K25" s="249"/>
    </row>
    <row r="26" spans="1:11" x14ac:dyDescent="0.25">
      <c r="C26" s="1268" t="s">
        <v>1669</v>
      </c>
      <c r="D26" s="1269"/>
      <c r="E26" s="138"/>
      <c r="F26" s="139">
        <f t="shared" si="0"/>
        <v>0</v>
      </c>
      <c r="G26" s="142">
        <f t="shared" si="1"/>
        <v>0</v>
      </c>
      <c r="H26" s="142">
        <f t="shared" si="2"/>
        <v>0</v>
      </c>
      <c r="I26" s="1266"/>
      <c r="J26" s="1267"/>
      <c r="K26" s="249"/>
    </row>
    <row r="27" spans="1:11" x14ac:dyDescent="0.25">
      <c r="C27" s="1268" t="s">
        <v>1670</v>
      </c>
      <c r="D27" s="1269"/>
      <c r="E27" s="138"/>
      <c r="F27" s="139">
        <f t="shared" si="0"/>
        <v>0</v>
      </c>
      <c r="G27" s="142">
        <f t="shared" si="1"/>
        <v>0</v>
      </c>
      <c r="H27" s="142">
        <f t="shared" si="2"/>
        <v>0</v>
      </c>
      <c r="I27" s="1266"/>
      <c r="J27" s="1267"/>
      <c r="K27" s="249"/>
    </row>
    <row r="28" spans="1:11" ht="31.5" x14ac:dyDescent="0.25">
      <c r="A28" s="133">
        <v>11</v>
      </c>
      <c r="C28" s="1268" t="s">
        <v>1671</v>
      </c>
      <c r="D28" s="1269"/>
      <c r="E28" s="138"/>
      <c r="F28" s="139">
        <f t="shared" si="0"/>
        <v>0</v>
      </c>
      <c r="G28" s="142">
        <f t="shared" si="1"/>
        <v>0</v>
      </c>
      <c r="H28" s="142">
        <f t="shared" si="2"/>
        <v>0</v>
      </c>
      <c r="I28" s="1266"/>
      <c r="J28" s="1267"/>
      <c r="K28" s="249"/>
    </row>
    <row r="29" spans="1:11" x14ac:dyDescent="0.25">
      <c r="C29" s="1268" t="s">
        <v>1672</v>
      </c>
      <c r="D29" s="1269"/>
      <c r="E29" s="138"/>
      <c r="F29" s="139">
        <f t="shared" si="0"/>
        <v>0</v>
      </c>
      <c r="G29" s="142">
        <f t="shared" si="1"/>
        <v>0</v>
      </c>
      <c r="H29" s="142">
        <f t="shared" si="2"/>
        <v>0</v>
      </c>
      <c r="I29" s="1266"/>
      <c r="J29" s="1267"/>
      <c r="K29" s="249"/>
    </row>
    <row r="30" spans="1:11" ht="31.5" x14ac:dyDescent="0.25">
      <c r="A30" s="133">
        <v>11</v>
      </c>
      <c r="C30" s="1268" t="s">
        <v>1673</v>
      </c>
      <c r="D30" s="1269"/>
      <c r="E30" s="138"/>
      <c r="F30" s="139">
        <f t="shared" si="0"/>
        <v>0</v>
      </c>
      <c r="G30" s="142">
        <f t="shared" si="1"/>
        <v>0</v>
      </c>
      <c r="H30" s="142">
        <f t="shared" si="2"/>
        <v>0</v>
      </c>
      <c r="I30" s="1266"/>
      <c r="J30" s="1267"/>
      <c r="K30" s="249"/>
    </row>
    <row r="31" spans="1:11" ht="31.5" x14ac:dyDescent="0.25">
      <c r="A31" s="133">
        <v>11</v>
      </c>
      <c r="C31" s="1268" t="s">
        <v>1674</v>
      </c>
      <c r="D31" s="1269"/>
      <c r="E31" s="138" t="s">
        <v>311</v>
      </c>
      <c r="F31" s="139">
        <f t="shared" si="0"/>
        <v>1</v>
      </c>
      <c r="G31" s="142">
        <f t="shared" si="1"/>
        <v>0</v>
      </c>
      <c r="H31" s="142">
        <f t="shared" si="2"/>
        <v>0</v>
      </c>
      <c r="I31" s="1266"/>
      <c r="J31" s="1267"/>
      <c r="K31" s="249"/>
    </row>
    <row r="32" spans="1:11" x14ac:dyDescent="0.25">
      <c r="C32" s="1268" t="s">
        <v>1675</v>
      </c>
      <c r="D32" s="1269"/>
      <c r="E32" s="138" t="s">
        <v>311</v>
      </c>
      <c r="F32" s="139">
        <f t="shared" si="0"/>
        <v>1</v>
      </c>
      <c r="G32" s="142">
        <f t="shared" si="1"/>
        <v>0</v>
      </c>
      <c r="H32" s="142">
        <f t="shared" si="2"/>
        <v>0</v>
      </c>
      <c r="I32" s="1266"/>
      <c r="J32" s="1267"/>
      <c r="K32" s="249"/>
    </row>
    <row r="33" spans="3:22" x14ac:dyDescent="0.25">
      <c r="C33" s="1268" t="s">
        <v>1676</v>
      </c>
      <c r="D33" s="1269"/>
      <c r="E33" s="138" t="s">
        <v>312</v>
      </c>
      <c r="F33" s="139">
        <f t="shared" si="0"/>
        <v>0</v>
      </c>
      <c r="G33" s="142">
        <f t="shared" si="1"/>
        <v>1</v>
      </c>
      <c r="H33" s="142">
        <f t="shared" si="2"/>
        <v>0</v>
      </c>
      <c r="I33" s="1266"/>
      <c r="J33" s="1267"/>
      <c r="K33" s="249"/>
    </row>
    <row r="34" spans="3:22" x14ac:dyDescent="0.25">
      <c r="C34" s="1268"/>
      <c r="D34" s="1269"/>
      <c r="E34" s="138" t="s">
        <v>311</v>
      </c>
      <c r="F34" s="139">
        <f t="shared" si="0"/>
        <v>1</v>
      </c>
      <c r="G34" s="142">
        <f t="shared" si="1"/>
        <v>0</v>
      </c>
      <c r="H34" s="142">
        <f t="shared" si="2"/>
        <v>0</v>
      </c>
      <c r="I34" s="1266"/>
      <c r="J34" s="1267"/>
      <c r="K34" s="249"/>
    </row>
    <row r="35" spans="3:22" x14ac:dyDescent="0.25">
      <c r="C35" s="1268"/>
      <c r="D35" s="1269"/>
      <c r="E35" s="138" t="s">
        <v>311</v>
      </c>
      <c r="F35" s="139">
        <f t="shared" si="0"/>
        <v>1</v>
      </c>
      <c r="G35" s="142">
        <f t="shared" si="1"/>
        <v>0</v>
      </c>
      <c r="H35" s="142">
        <f t="shared" si="2"/>
        <v>0</v>
      </c>
      <c r="I35" s="1266"/>
      <c r="J35" s="1267"/>
      <c r="K35" s="249"/>
    </row>
    <row r="36" spans="3:22" x14ac:dyDescent="0.25">
      <c r="C36" s="1268"/>
      <c r="D36" s="1269"/>
      <c r="E36" s="138" t="s">
        <v>312</v>
      </c>
      <c r="F36" s="139">
        <f t="shared" si="0"/>
        <v>0</v>
      </c>
      <c r="G36" s="142">
        <f t="shared" si="1"/>
        <v>1</v>
      </c>
      <c r="H36" s="142">
        <f t="shared" si="2"/>
        <v>0</v>
      </c>
      <c r="I36" s="1266"/>
      <c r="J36" s="1267"/>
      <c r="K36" s="249"/>
    </row>
    <row r="37" spans="3:22" ht="15.75" thickBot="1" x14ac:dyDescent="0.3">
      <c r="C37" s="1288"/>
      <c r="D37" s="1289"/>
      <c r="E37" s="115"/>
      <c r="F37" s="231">
        <f t="shared" ref="F37" si="3">SUMIF(E37,G$6,I$6)</f>
        <v>0</v>
      </c>
      <c r="G37" s="232">
        <f t="shared" ref="G37" si="4">SUMIF(G$7,E37,I$6)</f>
        <v>0</v>
      </c>
      <c r="H37" s="232">
        <f t="shared" ref="H37" si="5">SUMIF(E37,G$8,I$6)</f>
        <v>0</v>
      </c>
      <c r="I37" s="1290"/>
      <c r="J37" s="1291"/>
      <c r="K37" s="249"/>
    </row>
    <row r="38" spans="3:22" ht="22.5" x14ac:dyDescent="0.3">
      <c r="C38" s="164"/>
      <c r="D38" s="164"/>
      <c r="E38" s="143"/>
      <c r="F38" s="198" t="s">
        <v>311</v>
      </c>
      <c r="G38" s="198" t="s">
        <v>312</v>
      </c>
      <c r="H38" s="198" t="s">
        <v>313</v>
      </c>
      <c r="I38" s="226" t="s">
        <v>317</v>
      </c>
      <c r="J38" s="169"/>
      <c r="K38" s="169"/>
      <c r="L38" s="201" t="s">
        <v>319</v>
      </c>
      <c r="M38" s="201"/>
      <c r="N38" s="201"/>
      <c r="O38" s="201"/>
      <c r="P38" s="201"/>
      <c r="Q38" s="201"/>
      <c r="R38" s="201"/>
      <c r="S38" s="201"/>
      <c r="T38" s="202"/>
      <c r="U38" s="201"/>
      <c r="V38" s="201"/>
    </row>
    <row r="39" spans="3:22" ht="15.75" thickBot="1" x14ac:dyDescent="0.3">
      <c r="E39" s="102" t="s">
        <v>316</v>
      </c>
      <c r="F39" s="104">
        <f>SUM(F13:F37)</f>
        <v>4</v>
      </c>
      <c r="G39" s="104">
        <f>SUM(G13:G37)</f>
        <v>2</v>
      </c>
      <c r="H39" s="104">
        <f>SUM(H13:H37)</f>
        <v>0</v>
      </c>
      <c r="I39" s="102">
        <f>+F39+G39</f>
        <v>6</v>
      </c>
      <c r="L39" s="1292" t="s">
        <v>349</v>
      </c>
      <c r="M39" s="1292"/>
      <c r="N39" s="1292"/>
      <c r="O39" s="1292"/>
      <c r="P39" s="1292"/>
      <c r="Q39" s="195"/>
      <c r="R39" s="1292" t="s">
        <v>350</v>
      </c>
      <c r="S39" s="1292"/>
      <c r="T39" s="1292"/>
      <c r="U39" s="1292"/>
      <c r="V39" s="1292"/>
    </row>
    <row r="40" spans="3:22" ht="15.75" thickBot="1" x14ac:dyDescent="0.3">
      <c r="D40" s="180" t="s">
        <v>347</v>
      </c>
      <c r="E40" s="181"/>
      <c r="F40" s="1293">
        <f>+F39/I39</f>
        <v>0.66666666666666663</v>
      </c>
      <c r="G40" s="1293">
        <f>+G39/I39</f>
        <v>0.33333333333333331</v>
      </c>
      <c r="H40" s="223"/>
      <c r="I40" s="1295">
        <f>+F40+G40</f>
        <v>1</v>
      </c>
      <c r="L40" s="196"/>
      <c r="M40" s="174"/>
      <c r="N40" s="195"/>
      <c r="O40" s="195"/>
      <c r="P40" s="195"/>
      <c r="Q40" s="195"/>
      <c r="R40" s="195"/>
      <c r="S40" s="195"/>
      <c r="T40" s="203"/>
      <c r="U40" s="176"/>
      <c r="V40" s="176"/>
    </row>
    <row r="41" spans="3:22" ht="15.75" thickBot="1" x14ac:dyDescent="0.3">
      <c r="D41" s="180" t="s">
        <v>348</v>
      </c>
      <c r="E41" s="181"/>
      <c r="F41" s="1294"/>
      <c r="G41" s="1294"/>
      <c r="H41" s="223"/>
      <c r="I41" s="1296"/>
      <c r="L41" s="1297" t="s">
        <v>320</v>
      </c>
      <c r="M41" s="1298"/>
      <c r="N41" s="1298"/>
      <c r="O41" s="1298"/>
      <c r="P41" s="1299"/>
      <c r="Q41" s="195"/>
      <c r="R41" s="1297" t="s">
        <v>321</v>
      </c>
      <c r="S41" s="1298"/>
      <c r="T41" s="1300"/>
      <c r="U41" s="1298"/>
      <c r="V41" s="1299"/>
    </row>
    <row r="42" spans="3:22" ht="38.25" x14ac:dyDescent="0.25">
      <c r="D42" s="182"/>
      <c r="E42" s="116"/>
      <c r="F42" s="186"/>
      <c r="G42" s="186"/>
      <c r="H42" s="183"/>
      <c r="I42" s="184"/>
      <c r="L42" s="216" t="s">
        <v>322</v>
      </c>
      <c r="M42" s="217" t="s">
        <v>323</v>
      </c>
      <c r="N42" s="217" t="s">
        <v>324</v>
      </c>
      <c r="O42" s="217" t="s">
        <v>325</v>
      </c>
      <c r="P42" s="218" t="s">
        <v>326</v>
      </c>
      <c r="Q42" s="219"/>
      <c r="R42" s="220" t="s">
        <v>322</v>
      </c>
      <c r="S42" s="217" t="s">
        <v>323</v>
      </c>
      <c r="T42" s="217" t="s">
        <v>327</v>
      </c>
      <c r="U42" s="217" t="s">
        <v>325</v>
      </c>
      <c r="V42" s="218" t="s">
        <v>326</v>
      </c>
    </row>
    <row r="43" spans="3:22" x14ac:dyDescent="0.25">
      <c r="D43" s="182" t="s">
        <v>324</v>
      </c>
      <c r="E43" s="193">
        <f>+F40</f>
        <v>0.66666666666666663</v>
      </c>
      <c r="F43" s="186"/>
      <c r="G43" s="186"/>
      <c r="H43" s="183"/>
      <c r="I43" s="184"/>
      <c r="L43" s="205" t="s">
        <v>328</v>
      </c>
      <c r="M43" s="206" t="s">
        <v>329</v>
      </c>
      <c r="N43" s="207" t="s">
        <v>330</v>
      </c>
      <c r="O43" s="208" t="s">
        <v>331</v>
      </c>
      <c r="P43" s="189" t="s">
        <v>332</v>
      </c>
      <c r="Q43" s="204"/>
      <c r="R43" s="209" t="s">
        <v>328</v>
      </c>
      <c r="S43" s="206" t="s">
        <v>333</v>
      </c>
      <c r="T43" s="179" t="s">
        <v>334</v>
      </c>
      <c r="U43" s="208" t="s">
        <v>331</v>
      </c>
      <c r="V43" s="189" t="s">
        <v>335</v>
      </c>
    </row>
    <row r="44" spans="3:22" ht="30" x14ac:dyDescent="0.25">
      <c r="D44" s="182" t="s">
        <v>327</v>
      </c>
      <c r="E44" s="193">
        <f>+G40</f>
        <v>0.33333333333333331</v>
      </c>
      <c r="F44" s="186"/>
      <c r="G44" s="186"/>
      <c r="H44" s="183"/>
      <c r="I44" s="184"/>
      <c r="L44" s="205" t="s">
        <v>336</v>
      </c>
      <c r="M44" s="206" t="s">
        <v>329</v>
      </c>
      <c r="N44" s="207" t="s">
        <v>337</v>
      </c>
      <c r="O44" s="208" t="s">
        <v>338</v>
      </c>
      <c r="P44" s="189" t="s">
        <v>339</v>
      </c>
      <c r="Q44" s="204"/>
      <c r="R44" s="209" t="s">
        <v>336</v>
      </c>
      <c r="S44" s="206" t="s">
        <v>333</v>
      </c>
      <c r="T44" s="179" t="s">
        <v>337</v>
      </c>
      <c r="U44" s="208" t="s">
        <v>338</v>
      </c>
      <c r="V44" s="189" t="s">
        <v>340</v>
      </c>
    </row>
    <row r="45" spans="3:22" ht="16.5" thickBot="1" x14ac:dyDescent="0.3">
      <c r="C45" s="227" t="s">
        <v>351</v>
      </c>
      <c r="D45" s="182"/>
      <c r="E45" s="116"/>
      <c r="F45" s="186"/>
      <c r="G45" s="186"/>
      <c r="H45" s="183"/>
      <c r="I45" s="184"/>
      <c r="J45" s="102">
        <f>990*1.12</f>
        <v>1108.8000000000002</v>
      </c>
      <c r="L45" s="210" t="s">
        <v>341</v>
      </c>
      <c r="M45" s="211" t="s">
        <v>329</v>
      </c>
      <c r="N45" s="212" t="s">
        <v>342</v>
      </c>
      <c r="O45" s="213" t="s">
        <v>343</v>
      </c>
      <c r="P45" s="214" t="s">
        <v>344</v>
      </c>
      <c r="Q45" s="204"/>
      <c r="R45" s="215" t="s">
        <v>341</v>
      </c>
      <c r="S45" s="211" t="s">
        <v>345</v>
      </c>
      <c r="T45" s="190" t="s">
        <v>346</v>
      </c>
      <c r="U45" s="213" t="s">
        <v>343</v>
      </c>
      <c r="V45" s="214" t="s">
        <v>332</v>
      </c>
    </row>
    <row r="46" spans="3:22" x14ac:dyDescent="0.25">
      <c r="D46" s="229" t="s">
        <v>352</v>
      </c>
      <c r="E46" s="116"/>
      <c r="F46" s="186"/>
      <c r="G46" s="186"/>
      <c r="H46" s="183"/>
      <c r="I46" s="184"/>
    </row>
    <row r="47" spans="3:22" x14ac:dyDescent="0.25">
      <c r="D47" s="228" t="s">
        <v>353</v>
      </c>
      <c r="E47" s="116"/>
      <c r="F47" s="186"/>
      <c r="G47" s="186"/>
      <c r="H47" s="183"/>
      <c r="I47" s="184"/>
    </row>
    <row r="48" spans="3:22" x14ac:dyDescent="0.25">
      <c r="D48" s="228" t="s">
        <v>354</v>
      </c>
      <c r="E48" s="192" t="s">
        <v>356</v>
      </c>
      <c r="F48" s="186"/>
      <c r="G48" s="186"/>
      <c r="H48" s="183"/>
      <c r="I48" s="184"/>
    </row>
    <row r="49" spans="1:24" s="170" customFormat="1" ht="16.5" customHeight="1" x14ac:dyDescent="0.3">
      <c r="A49" s="221"/>
      <c r="B49" s="134"/>
      <c r="C49" s="191"/>
      <c r="D49" s="228" t="s">
        <v>355</v>
      </c>
      <c r="E49" s="185"/>
      <c r="F49" s="185"/>
      <c r="G49" s="185"/>
      <c r="H49" s="185"/>
      <c r="I49" s="185"/>
      <c r="K49" s="200"/>
      <c r="W49" s="200"/>
      <c r="X49" s="200"/>
    </row>
    <row r="50" spans="1:24" s="175" customFormat="1" ht="15.75" thickBot="1" x14ac:dyDescent="0.3">
      <c r="A50" s="197"/>
      <c r="B50" s="170"/>
      <c r="C50" s="194" t="s">
        <v>357</v>
      </c>
      <c r="I50" s="171"/>
      <c r="J50" s="172"/>
      <c r="K50" s="172"/>
      <c r="W50" s="176"/>
      <c r="X50" s="174"/>
    </row>
    <row r="51" spans="1:24" s="175" customFormat="1" ht="62.25" thickBot="1" x14ac:dyDescent="0.3">
      <c r="A51" s="197">
        <v>1111</v>
      </c>
      <c r="C51" s="1285"/>
      <c r="D51" s="1286"/>
      <c r="E51" s="1286"/>
      <c r="F51" s="1286"/>
      <c r="G51" s="1286"/>
      <c r="H51" s="1286"/>
      <c r="I51" s="1286"/>
      <c r="J51" s="1287"/>
      <c r="K51" s="172"/>
      <c r="W51" s="176"/>
      <c r="X51" s="177"/>
    </row>
    <row r="52" spans="1:24" s="175" customFormat="1" x14ac:dyDescent="0.25">
      <c r="A52" s="197"/>
      <c r="I52" s="171"/>
      <c r="W52" s="178"/>
    </row>
    <row r="53" spans="1:24" s="173" customFormat="1" x14ac:dyDescent="0.25">
      <c r="A53" s="222"/>
      <c r="B53" s="175"/>
      <c r="I53" s="187"/>
      <c r="W53" s="179"/>
    </row>
    <row r="54" spans="1:24" s="173" customFormat="1" x14ac:dyDescent="0.25">
      <c r="A54" s="222"/>
      <c r="I54" s="187"/>
      <c r="W54" s="188"/>
    </row>
    <row r="55" spans="1:24" s="173" customFormat="1" ht="18" customHeight="1" x14ac:dyDescent="0.25">
      <c r="A55" s="222"/>
      <c r="I55" s="187"/>
      <c r="W55" s="188"/>
    </row>
    <row r="56" spans="1:24" s="173" customFormat="1" x14ac:dyDescent="0.25">
      <c r="A56" s="222"/>
      <c r="I56" s="187"/>
      <c r="W56" s="188"/>
    </row>
    <row r="57" spans="1:24" x14ac:dyDescent="0.25">
      <c r="B57" s="173"/>
    </row>
  </sheetData>
  <mergeCells count="67">
    <mergeCell ref="I31:J31"/>
    <mergeCell ref="I32:J32"/>
    <mergeCell ref="I33:J33"/>
    <mergeCell ref="I25:J25"/>
    <mergeCell ref="I26:J26"/>
    <mergeCell ref="I27:J27"/>
    <mergeCell ref="I28:J28"/>
    <mergeCell ref="I29:J29"/>
    <mergeCell ref="I21:J21"/>
    <mergeCell ref="I22:J22"/>
    <mergeCell ref="I23:J23"/>
    <mergeCell ref="I24:J24"/>
    <mergeCell ref="I30:J30"/>
    <mergeCell ref="I16:J16"/>
    <mergeCell ref="I17:J17"/>
    <mergeCell ref="I18:J18"/>
    <mergeCell ref="I19:J19"/>
    <mergeCell ref="I20:J20"/>
    <mergeCell ref="R39:V39"/>
    <mergeCell ref="F40:F41"/>
    <mergeCell ref="G40:G41"/>
    <mergeCell ref="I40:I41"/>
    <mergeCell ref="L41:P41"/>
    <mergeCell ref="R41:V41"/>
    <mergeCell ref="C33:D33"/>
    <mergeCell ref="C51:J51"/>
    <mergeCell ref="C37:D37"/>
    <mergeCell ref="I37:J37"/>
    <mergeCell ref="L39:P39"/>
    <mergeCell ref="C35:D35"/>
    <mergeCell ref="I35:J35"/>
    <mergeCell ref="C36:D36"/>
    <mergeCell ref="I36:J36"/>
    <mergeCell ref="C34:D34"/>
    <mergeCell ref="I34:J34"/>
    <mergeCell ref="C31:D31"/>
    <mergeCell ref="C32:D32"/>
    <mergeCell ref="C28:D28"/>
    <mergeCell ref="C29:D29"/>
    <mergeCell ref="C30:D30"/>
    <mergeCell ref="C27:D27"/>
    <mergeCell ref="C16:D16"/>
    <mergeCell ref="C17:D17"/>
    <mergeCell ref="C18:D18"/>
    <mergeCell ref="C19:D19"/>
    <mergeCell ref="C20:D20"/>
    <mergeCell ref="C21:D21"/>
    <mergeCell ref="C22:D22"/>
    <mergeCell ref="C23:D23"/>
    <mergeCell ref="C24:D24"/>
    <mergeCell ref="C25:D25"/>
    <mergeCell ref="C26:D26"/>
    <mergeCell ref="I13:J13"/>
    <mergeCell ref="C14:D14"/>
    <mergeCell ref="C15:D15"/>
    <mergeCell ref="G5:I5"/>
    <mergeCell ref="E6:F6"/>
    <mergeCell ref="E7:F7"/>
    <mergeCell ref="C10:D11"/>
    <mergeCell ref="E10:E11"/>
    <mergeCell ref="F10:H10"/>
    <mergeCell ref="I10:J11"/>
    <mergeCell ref="I14:J14"/>
    <mergeCell ref="I15:J15"/>
    <mergeCell ref="E5:F5"/>
    <mergeCell ref="C12:D12"/>
    <mergeCell ref="C13:D13"/>
  </mergeCells>
  <dataValidations count="1">
    <dataValidation type="list" allowBlank="1" showInputMessage="1" showErrorMessage="1" sqref="E13:E38" xr:uid="{00000000-0002-0000-0700-000000000000}">
      <formula1>$G$6:$G$8</formula1>
    </dataValidation>
  </dataValidations>
  <pageMargins left="0.48" right="0.70866141732283472" top="0.37" bottom="0.39" header="0.31496062992125984" footer="0.31496062992125984"/>
  <pageSetup paperSize="9" scale="63"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sheetPr>
  <dimension ref="A1:R54"/>
  <sheetViews>
    <sheetView view="pageBreakPreview" zoomScaleNormal="100" zoomScaleSheetLayoutView="100" workbookViewId="0">
      <selection activeCell="F21" sqref="F21"/>
    </sheetView>
  </sheetViews>
  <sheetFormatPr baseColWidth="10" defaultRowHeight="15" x14ac:dyDescent="0.25"/>
  <cols>
    <col min="1" max="1" width="1.7109375" style="74" customWidth="1"/>
    <col min="2" max="2" width="2.7109375" customWidth="1"/>
    <col min="3" max="3" width="19.28515625" customWidth="1"/>
    <col min="4" max="4" width="50.8554687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6.140625"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173" t="s">
        <v>2397</v>
      </c>
    </row>
    <row r="3" spans="1:17" ht="9" customHeight="1" x14ac:dyDescent="0.3">
      <c r="D3" s="99"/>
      <c r="E3" s="99"/>
      <c r="F3" s="99"/>
      <c r="G3" s="99"/>
      <c r="H3" s="99"/>
      <c r="I3" s="99"/>
      <c r="J3" s="99"/>
      <c r="K3" s="99"/>
      <c r="L3" s="99"/>
      <c r="M3" s="99"/>
      <c r="N3" s="99"/>
      <c r="O3" s="99"/>
      <c r="P3" s="1176" t="s">
        <v>154</v>
      </c>
      <c r="Q3" s="1174"/>
    </row>
    <row r="4" spans="1:17" s="56" customFormat="1" ht="15.75" customHeight="1" x14ac:dyDescent="0.25">
      <c r="A4" s="75"/>
      <c r="B4" s="53" t="s">
        <v>84</v>
      </c>
      <c r="C4" s="53"/>
      <c r="D4" s="56" t="s">
        <v>150</v>
      </c>
      <c r="P4" s="1176"/>
      <c r="Q4" s="1175"/>
    </row>
    <row r="5" spans="1:17" s="56" customFormat="1" ht="15.75" customHeight="1" thickBot="1" x14ac:dyDescent="0.3">
      <c r="A5" s="75"/>
      <c r="B5" s="53" t="s">
        <v>85</v>
      </c>
      <c r="C5" s="53"/>
      <c r="D5" s="56" t="s">
        <v>3073</v>
      </c>
      <c r="H5" s="1177" t="s">
        <v>162</v>
      </c>
      <c r="I5" s="1177"/>
      <c r="J5" s="1177"/>
      <c r="K5" s="1177"/>
      <c r="L5" s="300"/>
      <c r="M5" s="300" t="s">
        <v>147</v>
      </c>
      <c r="N5" s="1177"/>
      <c r="O5" s="1177"/>
      <c r="P5" s="1177"/>
      <c r="Q5" s="129"/>
    </row>
    <row r="6" spans="1:17" s="56" customFormat="1" ht="15.75" x14ac:dyDescent="0.25">
      <c r="A6" s="75"/>
      <c r="B6" s="53" t="s">
        <v>86</v>
      </c>
      <c r="C6" s="53"/>
      <c r="D6" s="72" t="s">
        <v>1956</v>
      </c>
      <c r="H6" s="1181" t="s">
        <v>161</v>
      </c>
      <c r="I6" s="1181"/>
      <c r="J6" s="1181"/>
      <c r="K6" s="1181"/>
      <c r="L6" s="301"/>
      <c r="M6" s="301"/>
      <c r="N6" s="1301" t="s">
        <v>2779</v>
      </c>
      <c r="O6" s="1302"/>
      <c r="P6" s="1302"/>
      <c r="Q6" s="82" t="s">
        <v>159</v>
      </c>
    </row>
    <row r="7" spans="1:17" s="56" customFormat="1" ht="15.75" x14ac:dyDescent="0.25">
      <c r="A7" s="75"/>
      <c r="B7" s="53" t="s">
        <v>87</v>
      </c>
      <c r="C7" s="53"/>
      <c r="D7" s="56" t="s">
        <v>151</v>
      </c>
      <c r="E7" s="72" t="s">
        <v>163</v>
      </c>
      <c r="H7" s="1178">
        <v>45162</v>
      </c>
      <c r="I7" s="1179"/>
      <c r="J7" s="1179"/>
      <c r="K7" s="1179"/>
      <c r="L7" s="1178">
        <v>45162</v>
      </c>
      <c r="M7" s="1178"/>
      <c r="N7" s="1303"/>
      <c r="O7" s="1244"/>
      <c r="P7" s="1244"/>
      <c r="Q7" s="83" t="s">
        <v>160</v>
      </c>
    </row>
    <row r="8" spans="1:17" s="56" customFormat="1" ht="16.5" thickBot="1" x14ac:dyDescent="0.3">
      <c r="A8" s="75"/>
      <c r="B8" s="53" t="s">
        <v>88</v>
      </c>
      <c r="C8" s="53"/>
      <c r="D8" s="56" t="s">
        <v>152</v>
      </c>
      <c r="E8" s="72" t="s">
        <v>163</v>
      </c>
      <c r="H8" s="1178">
        <f>+H7+20</f>
        <v>45182</v>
      </c>
      <c r="I8" s="1179"/>
      <c r="J8" s="1179"/>
      <c r="K8" s="1179"/>
      <c r="L8" s="1178">
        <f>+L7+1</f>
        <v>45163</v>
      </c>
      <c r="M8" s="1178"/>
      <c r="N8" s="1245"/>
      <c r="O8" s="1246"/>
      <c r="P8" s="1246"/>
      <c r="Q8" s="80"/>
    </row>
    <row r="9" spans="1:17" s="56" customFormat="1" ht="33" x14ac:dyDescent="0.25">
      <c r="A9" s="75">
        <v>11</v>
      </c>
      <c r="B9" s="1187" t="s">
        <v>166</v>
      </c>
      <c r="C9" s="1187"/>
      <c r="D9" s="1188" t="s">
        <v>2371</v>
      </c>
      <c r="E9" s="1188"/>
      <c r="F9" s="1188"/>
      <c r="G9" s="1188"/>
      <c r="H9" s="1188"/>
      <c r="I9" s="1188"/>
      <c r="J9" s="1188"/>
      <c r="K9" s="1188"/>
      <c r="L9" s="1188"/>
      <c r="M9" s="1188"/>
      <c r="N9" s="1188"/>
      <c r="O9" s="1188"/>
      <c r="P9" s="1188"/>
      <c r="Q9" s="1188"/>
    </row>
    <row r="10" spans="1:17" s="56" customFormat="1" ht="48.75" x14ac:dyDescent="0.25">
      <c r="A10" s="75">
        <v>111</v>
      </c>
      <c r="B10" s="1187"/>
      <c r="C10" s="1187"/>
      <c r="D10" s="1188" t="s">
        <v>2372</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c r="Q12" s="91"/>
    </row>
    <row r="13" spans="1:17" s="86" customFormat="1" ht="14.25" x14ac:dyDescent="0.2">
      <c r="A13" s="754"/>
      <c r="B13" s="84" t="s">
        <v>139</v>
      </c>
      <c r="C13" s="86" t="s">
        <v>91</v>
      </c>
      <c r="D13" s="86" t="s">
        <v>169</v>
      </c>
      <c r="E13" s="757" t="s">
        <v>2057</v>
      </c>
      <c r="H13" s="88"/>
      <c r="I13" s="89" t="s">
        <v>155</v>
      </c>
      <c r="K13" s="88"/>
      <c r="L13" s="88"/>
      <c r="N13" s="95" t="s">
        <v>134</v>
      </c>
      <c r="O13" s="89"/>
      <c r="Q13" s="91"/>
    </row>
    <row r="14" spans="1:17" s="86" customFormat="1" ht="12.75" x14ac:dyDescent="0.2">
      <c r="A14" s="754"/>
      <c r="B14" s="84" t="s">
        <v>140</v>
      </c>
      <c r="C14" s="86" t="s">
        <v>92</v>
      </c>
      <c r="D14" s="86" t="s">
        <v>170</v>
      </c>
      <c r="H14" s="88"/>
      <c r="I14" s="89" t="s">
        <v>147</v>
      </c>
      <c r="J14" s="87"/>
      <c r="K14" s="88"/>
      <c r="L14" s="88"/>
      <c r="M14" s="96" t="s">
        <v>136</v>
      </c>
      <c r="N14" s="93" t="s">
        <v>157</v>
      </c>
      <c r="O14" s="89"/>
      <c r="Q14" s="91"/>
    </row>
    <row r="15" spans="1:17" s="86" customFormat="1" ht="12.75" x14ac:dyDescent="0.2">
      <c r="A15" s="754"/>
      <c r="B15" s="84" t="s">
        <v>136</v>
      </c>
      <c r="C15" s="86" t="s">
        <v>93</v>
      </c>
      <c r="D15" s="86" t="s">
        <v>171</v>
      </c>
      <c r="H15" s="88"/>
      <c r="I15" s="89" t="s">
        <v>148</v>
      </c>
      <c r="J15" s="87"/>
      <c r="K15" s="88"/>
      <c r="L15" s="88"/>
      <c r="M15" s="96" t="s">
        <v>137</v>
      </c>
      <c r="N15" s="93" t="s">
        <v>156</v>
      </c>
      <c r="O15" s="89"/>
      <c r="Q15" s="91"/>
    </row>
    <row r="16" spans="1:17" s="86" customFormat="1" ht="12.75" x14ac:dyDescent="0.2">
      <c r="A16" s="754"/>
      <c r="C16" s="84"/>
      <c r="D16" s="86" t="s">
        <v>172</v>
      </c>
      <c r="H16" s="88"/>
      <c r="I16" s="89"/>
      <c r="J16" s="87"/>
      <c r="K16" s="88"/>
      <c r="L16" s="88"/>
      <c r="M16" s="96" t="s">
        <v>138</v>
      </c>
      <c r="N16" s="95" t="s">
        <v>135</v>
      </c>
      <c r="O16" s="89"/>
      <c r="Q16" s="91"/>
    </row>
    <row r="17" spans="1:18" s="86" customFormat="1" ht="6.75" customHeight="1"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
      <c r="C20" s="1202"/>
      <c r="D20" s="1203"/>
      <c r="E20" s="109"/>
      <c r="F20" s="110"/>
      <c r="G20" s="110"/>
      <c r="H20" s="110"/>
      <c r="I20" s="110"/>
      <c r="J20" s="110"/>
      <c r="K20" s="110"/>
      <c r="L20" s="111"/>
      <c r="M20" s="117"/>
      <c r="N20" s="109"/>
      <c r="O20" s="110"/>
      <c r="P20" s="110"/>
      <c r="Q20" s="108"/>
    </row>
    <row r="21" spans="1:18" s="56" customFormat="1" ht="48.75" x14ac:dyDescent="0.25">
      <c r="A21" s="75">
        <v>111</v>
      </c>
      <c r="B21" s="56" t="s">
        <v>243</v>
      </c>
      <c r="C21" s="1204" t="s">
        <v>1958</v>
      </c>
      <c r="D21" s="1205"/>
      <c r="E21" s="118"/>
      <c r="F21" s="119"/>
      <c r="G21" s="119"/>
      <c r="H21" s="119"/>
      <c r="I21" s="119"/>
      <c r="J21" s="119"/>
      <c r="K21" s="119"/>
      <c r="L21" s="107" t="s">
        <v>1957</v>
      </c>
      <c r="M21" s="121"/>
      <c r="N21" s="118"/>
      <c r="O21" s="119"/>
      <c r="P21" s="119"/>
      <c r="Q21" s="122"/>
    </row>
    <row r="22" spans="1:18" s="56" customFormat="1" ht="64.5" x14ac:dyDescent="0.25">
      <c r="A22" s="75">
        <v>1111</v>
      </c>
      <c r="B22" s="103"/>
      <c r="C22" s="1204" t="s">
        <v>2269</v>
      </c>
      <c r="D22" s="1205"/>
      <c r="E22" s="118"/>
      <c r="F22" s="119"/>
      <c r="G22" s="119"/>
      <c r="H22" s="119"/>
      <c r="I22" s="119"/>
      <c r="J22" s="119"/>
      <c r="K22" s="119"/>
      <c r="L22" s="107" t="s">
        <v>1957</v>
      </c>
      <c r="M22" s="121"/>
      <c r="N22" s="118"/>
      <c r="O22" s="119"/>
      <c r="P22" s="119"/>
      <c r="Q22" s="120"/>
    </row>
    <row r="23" spans="1:18" s="56" customFormat="1" ht="80.25" x14ac:dyDescent="0.25">
      <c r="A23" s="75">
        <v>11111</v>
      </c>
      <c r="B23" s="103"/>
      <c r="C23" s="1204" t="s">
        <v>1959</v>
      </c>
      <c r="D23" s="1205"/>
      <c r="E23" s="118"/>
      <c r="F23" s="119"/>
      <c r="G23" s="119"/>
      <c r="H23" s="119"/>
      <c r="I23" s="119"/>
      <c r="J23" s="119"/>
      <c r="K23" s="119"/>
      <c r="L23" s="107" t="s">
        <v>1957</v>
      </c>
      <c r="M23" s="121"/>
      <c r="N23" s="118"/>
      <c r="O23" s="119"/>
      <c r="P23" s="119"/>
      <c r="Q23" s="120"/>
    </row>
    <row r="24" spans="1:18" s="56" customFormat="1" ht="33" x14ac:dyDescent="0.25">
      <c r="A24" s="75">
        <v>11</v>
      </c>
      <c r="B24" s="103"/>
      <c r="C24" s="1204" t="s">
        <v>1960</v>
      </c>
      <c r="D24" s="1205"/>
      <c r="E24" s="118"/>
      <c r="F24" s="119"/>
      <c r="G24" s="119"/>
      <c r="H24" s="119"/>
      <c r="I24" s="119"/>
      <c r="J24" s="119"/>
      <c r="K24" s="119"/>
      <c r="L24" s="107" t="s">
        <v>1957</v>
      </c>
      <c r="M24" s="121"/>
      <c r="N24" s="118"/>
      <c r="O24" s="119"/>
      <c r="P24" s="119"/>
      <c r="Q24" s="120"/>
    </row>
    <row r="25" spans="1:18" s="56" customFormat="1" ht="48.75" x14ac:dyDescent="0.25">
      <c r="A25" s="75">
        <v>111</v>
      </c>
      <c r="B25" s="103"/>
      <c r="C25" s="1204" t="s">
        <v>1961</v>
      </c>
      <c r="D25" s="1205"/>
      <c r="E25" s="118"/>
      <c r="F25" s="119"/>
      <c r="G25" s="119"/>
      <c r="H25" s="119"/>
      <c r="I25" s="119"/>
      <c r="J25" s="119"/>
      <c r="K25" s="119"/>
      <c r="L25" s="107" t="s">
        <v>1957</v>
      </c>
      <c r="M25" s="121"/>
      <c r="N25" s="118"/>
      <c r="O25" s="119"/>
      <c r="P25" s="119"/>
      <c r="Q25" s="120"/>
    </row>
    <row r="26" spans="1:18" s="56" customFormat="1" ht="64.5" x14ac:dyDescent="0.25">
      <c r="A26" s="75">
        <v>1111</v>
      </c>
      <c r="B26" s="103"/>
      <c r="C26" s="1204" t="s">
        <v>2373</v>
      </c>
      <c r="D26" s="1205"/>
      <c r="E26" s="118"/>
      <c r="F26" s="119"/>
      <c r="G26" s="119"/>
      <c r="H26" s="119"/>
      <c r="I26" s="119"/>
      <c r="J26" s="119"/>
      <c r="K26" s="119"/>
      <c r="L26" s="107" t="s">
        <v>1957</v>
      </c>
      <c r="M26" s="121"/>
      <c r="N26" s="118"/>
      <c r="O26" s="119"/>
      <c r="P26" s="119"/>
      <c r="Q26" s="120"/>
    </row>
    <row r="27" spans="1:18" s="56" customFormat="1" ht="48.75" x14ac:dyDescent="0.25">
      <c r="A27" s="75">
        <v>111</v>
      </c>
      <c r="B27" s="103"/>
      <c r="C27" s="1204" t="s">
        <v>1962</v>
      </c>
      <c r="D27" s="1205"/>
      <c r="E27" s="118"/>
      <c r="F27" s="119"/>
      <c r="G27" s="119"/>
      <c r="H27" s="119"/>
      <c r="I27" s="119"/>
      <c r="J27" s="119"/>
      <c r="K27" s="119"/>
      <c r="L27" s="107" t="s">
        <v>1957</v>
      </c>
      <c r="M27" s="121"/>
      <c r="N27" s="118"/>
      <c r="O27" s="119"/>
      <c r="P27" s="119"/>
      <c r="Q27" s="120"/>
    </row>
    <row r="28" spans="1:18" s="56" customFormat="1" ht="96" x14ac:dyDescent="0.25">
      <c r="A28" s="75">
        <v>111111</v>
      </c>
      <c r="B28" s="103"/>
      <c r="C28" s="1262" t="s">
        <v>1963</v>
      </c>
      <c r="D28" s="1205"/>
      <c r="E28" s="118"/>
      <c r="F28" s="119"/>
      <c r="G28" s="119"/>
      <c r="H28" s="119"/>
      <c r="I28" s="119"/>
      <c r="J28" s="119"/>
      <c r="K28" s="119"/>
      <c r="L28" s="107" t="s">
        <v>1957</v>
      </c>
      <c r="M28" s="121"/>
      <c r="N28" s="118"/>
      <c r="O28" s="119"/>
      <c r="P28" s="119"/>
      <c r="Q28" s="120"/>
    </row>
    <row r="29" spans="1:18" s="56" customFormat="1" ht="80.25" x14ac:dyDescent="0.25">
      <c r="A29" s="75">
        <v>11111</v>
      </c>
      <c r="B29" s="103"/>
      <c r="C29" s="1262" t="s">
        <v>1964</v>
      </c>
      <c r="D29" s="1205"/>
      <c r="E29" s="118"/>
      <c r="F29" s="119"/>
      <c r="G29" s="119"/>
      <c r="H29" s="119"/>
      <c r="I29" s="119"/>
      <c r="J29" s="119"/>
      <c r="K29" s="119"/>
      <c r="L29" s="107" t="s">
        <v>1957</v>
      </c>
      <c r="M29" s="121"/>
      <c r="N29" s="118"/>
      <c r="O29" s="119"/>
      <c r="P29" s="119"/>
      <c r="Q29" s="120"/>
    </row>
    <row r="30" spans="1:18" s="56" customFormat="1" ht="80.25" x14ac:dyDescent="0.25">
      <c r="A30" s="75">
        <v>11111</v>
      </c>
      <c r="B30" s="103"/>
      <c r="C30" s="1262" t="s">
        <v>2374</v>
      </c>
      <c r="D30" s="1205"/>
      <c r="E30" s="118"/>
      <c r="F30" s="119"/>
      <c r="G30" s="119"/>
      <c r="H30" s="119"/>
      <c r="I30" s="119"/>
      <c r="J30" s="119"/>
      <c r="K30" s="119"/>
      <c r="L30" s="107" t="s">
        <v>1957</v>
      </c>
      <c r="M30" s="121"/>
      <c r="N30" s="118"/>
      <c r="O30" s="119"/>
      <c r="P30" s="119"/>
      <c r="Q30" s="120"/>
    </row>
    <row r="31" spans="1:18" s="56" customFormat="1" ht="15.75" x14ac:dyDescent="0.25">
      <c r="A31" s="75"/>
      <c r="B31" s="103"/>
      <c r="C31" s="1204"/>
      <c r="D31" s="1205"/>
      <c r="E31" s="118"/>
      <c r="F31" s="119"/>
      <c r="G31" s="119"/>
      <c r="H31" s="119"/>
      <c r="I31" s="119"/>
      <c r="J31" s="119"/>
      <c r="K31" s="119"/>
      <c r="L31" s="107"/>
      <c r="M31" s="121"/>
      <c r="N31" s="118"/>
      <c r="O31" s="119"/>
      <c r="P31" s="119"/>
      <c r="Q31" s="120"/>
    </row>
    <row r="32" spans="1:18" s="56" customFormat="1" ht="33" x14ac:dyDescent="0.25">
      <c r="A32" s="75">
        <v>11</v>
      </c>
      <c r="B32" s="103"/>
      <c r="C32" s="1185" t="s">
        <v>1965</v>
      </c>
      <c r="D32" s="1186"/>
      <c r="E32" s="118"/>
      <c r="F32" s="119"/>
      <c r="G32" s="119"/>
      <c r="H32" s="119"/>
      <c r="I32" s="119"/>
      <c r="J32" s="119"/>
      <c r="K32" s="119"/>
      <c r="L32" s="107" t="s">
        <v>1957</v>
      </c>
      <c r="M32" s="121"/>
      <c r="N32" s="118"/>
      <c r="O32" s="119"/>
      <c r="P32" s="119"/>
      <c r="Q32" s="120"/>
    </row>
    <row r="33" spans="1:17" s="56" customFormat="1" ht="48.75" x14ac:dyDescent="0.25">
      <c r="A33" s="75">
        <v>111</v>
      </c>
      <c r="B33" s="103"/>
      <c r="C33" s="1204" t="s">
        <v>1966</v>
      </c>
      <c r="D33" s="1205"/>
      <c r="E33" s="118"/>
      <c r="F33" s="119"/>
      <c r="G33" s="119"/>
      <c r="H33" s="119"/>
      <c r="I33" s="119"/>
      <c r="J33" s="119"/>
      <c r="K33" s="119"/>
      <c r="L33" s="107" t="s">
        <v>1957</v>
      </c>
      <c r="M33" s="121"/>
      <c r="N33" s="118"/>
      <c r="O33" s="119"/>
      <c r="P33" s="119"/>
      <c r="Q33" s="120"/>
    </row>
    <row r="34" spans="1:17" s="56" customFormat="1" ht="48.75" x14ac:dyDescent="0.25">
      <c r="A34" s="75">
        <v>111</v>
      </c>
      <c r="B34" s="103"/>
      <c r="C34" s="1204" t="s">
        <v>1967</v>
      </c>
      <c r="D34" s="1205"/>
      <c r="E34" s="118"/>
      <c r="F34" s="119"/>
      <c r="G34" s="119"/>
      <c r="H34" s="119"/>
      <c r="I34" s="119"/>
      <c r="J34" s="119"/>
      <c r="K34" s="119"/>
      <c r="L34" s="107" t="s">
        <v>1957</v>
      </c>
      <c r="M34" s="121"/>
      <c r="N34" s="118"/>
      <c r="O34" s="119"/>
      <c r="P34" s="119"/>
      <c r="Q34" s="120"/>
    </row>
    <row r="35" spans="1:17" s="56" customFormat="1" ht="64.5" x14ac:dyDescent="0.25">
      <c r="A35" s="75">
        <v>1111</v>
      </c>
      <c r="B35" s="103"/>
      <c r="C35" s="1304" t="s">
        <v>1968</v>
      </c>
      <c r="D35" s="1305"/>
      <c r="E35" s="118"/>
      <c r="F35" s="119"/>
      <c r="G35" s="119"/>
      <c r="H35" s="119"/>
      <c r="I35" s="119"/>
      <c r="J35" s="119"/>
      <c r="K35" s="119"/>
      <c r="L35" s="107" t="s">
        <v>1957</v>
      </c>
      <c r="M35" s="121"/>
      <c r="N35" s="118"/>
      <c r="O35" s="119"/>
      <c r="P35" s="119"/>
      <c r="Q35" s="120"/>
    </row>
    <row r="36" spans="1:17" s="56" customFormat="1" ht="64.5" x14ac:dyDescent="0.25">
      <c r="A36" s="75">
        <v>1111</v>
      </c>
      <c r="B36" s="103"/>
      <c r="C36" s="1262" t="s">
        <v>1969</v>
      </c>
      <c r="D36" s="1205"/>
      <c r="E36" s="118"/>
      <c r="F36" s="119"/>
      <c r="G36" s="119"/>
      <c r="H36" s="119"/>
      <c r="I36" s="119"/>
      <c r="J36" s="119"/>
      <c r="K36" s="119"/>
      <c r="L36" s="107" t="s">
        <v>1957</v>
      </c>
      <c r="M36" s="121"/>
      <c r="N36" s="118"/>
      <c r="O36" s="119"/>
      <c r="P36" s="119"/>
      <c r="Q36" s="120"/>
    </row>
    <row r="37" spans="1:17" s="56" customFormat="1" ht="64.5" x14ac:dyDescent="0.25">
      <c r="A37" s="75">
        <v>1111</v>
      </c>
      <c r="B37" s="103"/>
      <c r="C37" s="1204" t="s">
        <v>2370</v>
      </c>
      <c r="D37" s="1205"/>
      <c r="E37" s="118"/>
      <c r="F37" s="119"/>
      <c r="G37" s="119"/>
      <c r="H37" s="119"/>
      <c r="I37" s="119"/>
      <c r="J37" s="119"/>
      <c r="K37" s="119"/>
      <c r="L37" s="107" t="s">
        <v>1957</v>
      </c>
      <c r="M37" s="121"/>
      <c r="N37" s="118"/>
      <c r="O37" s="119"/>
      <c r="P37" s="119"/>
      <c r="Q37" s="120"/>
    </row>
    <row r="38" spans="1:17" s="56" customFormat="1" ht="48.75" x14ac:dyDescent="0.25">
      <c r="A38" s="75">
        <v>111</v>
      </c>
      <c r="B38" s="103"/>
      <c r="C38" s="1204" t="s">
        <v>1970</v>
      </c>
      <c r="D38" s="1205"/>
      <c r="E38" s="118"/>
      <c r="F38" s="119"/>
      <c r="G38" s="119"/>
      <c r="H38" s="119"/>
      <c r="I38" s="119"/>
      <c r="J38" s="119"/>
      <c r="K38" s="119"/>
      <c r="L38" s="107" t="s">
        <v>1957</v>
      </c>
      <c r="M38" s="121"/>
      <c r="N38" s="118"/>
      <c r="O38" s="119"/>
      <c r="P38" s="119"/>
      <c r="Q38" s="120"/>
    </row>
    <row r="39" spans="1:17" s="56" customFormat="1" ht="64.5" x14ac:dyDescent="0.25">
      <c r="A39" s="75">
        <v>1111</v>
      </c>
      <c r="B39" s="103"/>
      <c r="C39" s="1204" t="s">
        <v>1971</v>
      </c>
      <c r="D39" s="1205"/>
      <c r="E39" s="118"/>
      <c r="F39" s="119"/>
      <c r="G39" s="119"/>
      <c r="H39" s="119"/>
      <c r="I39" s="119"/>
      <c r="J39" s="119"/>
      <c r="K39" s="119"/>
      <c r="L39" s="107" t="s">
        <v>1957</v>
      </c>
      <c r="M39" s="121"/>
      <c r="N39" s="118"/>
      <c r="O39" s="119"/>
      <c r="P39" s="119"/>
      <c r="Q39" s="120"/>
    </row>
    <row r="40" spans="1:17" s="56" customFormat="1" ht="48.75" x14ac:dyDescent="0.25">
      <c r="A40" s="75">
        <v>111</v>
      </c>
      <c r="B40" s="103"/>
      <c r="C40" s="1204" t="s">
        <v>1972</v>
      </c>
      <c r="D40" s="1205"/>
      <c r="E40" s="118"/>
      <c r="F40" s="119"/>
      <c r="G40" s="119"/>
      <c r="H40" s="119"/>
      <c r="I40" s="119"/>
      <c r="J40" s="119"/>
      <c r="K40" s="119"/>
      <c r="L40" s="107" t="s">
        <v>1957</v>
      </c>
      <c r="M40" s="121"/>
      <c r="N40" s="118"/>
      <c r="O40" s="119"/>
      <c r="P40" s="119"/>
      <c r="Q40" s="120"/>
    </row>
    <row r="41" spans="1:17" s="56" customFormat="1" ht="80.25" x14ac:dyDescent="0.25">
      <c r="A41" s="75">
        <v>11111</v>
      </c>
      <c r="B41" s="103"/>
      <c r="C41" s="1204" t="s">
        <v>2377</v>
      </c>
      <c r="D41" s="1205"/>
      <c r="E41" s="118"/>
      <c r="F41" s="119"/>
      <c r="G41" s="119"/>
      <c r="H41" s="119"/>
      <c r="I41" s="119"/>
      <c r="J41" s="119"/>
      <c r="K41" s="119"/>
      <c r="L41" s="107" t="s">
        <v>1957</v>
      </c>
      <c r="M41" s="121"/>
      <c r="N41" s="118"/>
      <c r="O41" s="119"/>
      <c r="P41" s="119"/>
      <c r="Q41" s="120"/>
    </row>
    <row r="42" spans="1:17" s="56" customFormat="1" ht="17.25" x14ac:dyDescent="0.25">
      <c r="A42" s="75">
        <v>1</v>
      </c>
      <c r="B42" s="103"/>
      <c r="C42" s="1185" t="s">
        <v>1973</v>
      </c>
      <c r="D42" s="1186"/>
      <c r="E42" s="118"/>
      <c r="F42" s="119"/>
      <c r="G42" s="119"/>
      <c r="H42" s="119"/>
      <c r="I42" s="119"/>
      <c r="J42" s="119"/>
      <c r="K42" s="119"/>
      <c r="L42" s="107" t="s">
        <v>1957</v>
      </c>
      <c r="M42" s="121"/>
      <c r="N42" s="118"/>
      <c r="O42" s="119"/>
      <c r="P42" s="119"/>
      <c r="Q42" s="120"/>
    </row>
    <row r="43" spans="1:17" s="56" customFormat="1" ht="33" x14ac:dyDescent="0.25">
      <c r="A43" s="75">
        <v>11</v>
      </c>
      <c r="B43" s="103"/>
      <c r="C43" s="1204" t="s">
        <v>1974</v>
      </c>
      <c r="D43" s="1205"/>
      <c r="E43" s="118"/>
      <c r="F43" s="119"/>
      <c r="G43" s="119"/>
      <c r="H43" s="119"/>
      <c r="I43" s="119"/>
      <c r="J43" s="119"/>
      <c r="K43" s="119"/>
      <c r="L43" s="107" t="s">
        <v>1957</v>
      </c>
      <c r="M43" s="121"/>
      <c r="N43" s="118"/>
      <c r="O43" s="119"/>
      <c r="P43" s="119"/>
      <c r="Q43" s="120"/>
    </row>
    <row r="44" spans="1:17" s="56" customFormat="1" ht="48.75" x14ac:dyDescent="0.25">
      <c r="A44" s="75">
        <v>111</v>
      </c>
      <c r="B44" s="103"/>
      <c r="C44" s="1204" t="s">
        <v>1975</v>
      </c>
      <c r="D44" s="1205"/>
      <c r="E44" s="118"/>
      <c r="F44" s="119"/>
      <c r="G44" s="119"/>
      <c r="H44" s="119"/>
      <c r="I44" s="119"/>
      <c r="J44" s="119"/>
      <c r="K44" s="119"/>
      <c r="L44" s="107" t="s">
        <v>1957</v>
      </c>
      <c r="M44" s="121"/>
      <c r="N44" s="118"/>
      <c r="O44" s="119"/>
      <c r="P44" s="119"/>
      <c r="Q44" s="120"/>
    </row>
    <row r="45" spans="1:17" s="56" customFormat="1" ht="96" x14ac:dyDescent="0.25">
      <c r="A45" s="75">
        <v>111111</v>
      </c>
      <c r="B45" s="103"/>
      <c r="C45" s="1204" t="s">
        <v>1976</v>
      </c>
      <c r="D45" s="1205"/>
      <c r="E45" s="118"/>
      <c r="F45" s="119"/>
      <c r="G45" s="119"/>
      <c r="H45" s="119"/>
      <c r="I45" s="119"/>
      <c r="J45" s="119"/>
      <c r="K45" s="119"/>
      <c r="L45" s="107" t="s">
        <v>1957</v>
      </c>
      <c r="M45" s="121"/>
      <c r="N45" s="118"/>
      <c r="O45" s="119"/>
      <c r="P45" s="119"/>
      <c r="Q45" s="120"/>
    </row>
    <row r="46" spans="1:17" s="56" customFormat="1" ht="33" x14ac:dyDescent="0.25">
      <c r="A46" s="75">
        <v>11</v>
      </c>
      <c r="B46" s="103"/>
      <c r="C46" s="1204"/>
      <c r="D46" s="1205"/>
      <c r="E46" s="118"/>
      <c r="F46" s="119"/>
      <c r="G46" s="119"/>
      <c r="H46" s="119"/>
      <c r="I46" s="119"/>
      <c r="J46" s="119"/>
      <c r="K46" s="119"/>
      <c r="L46" s="107" t="s">
        <v>1957</v>
      </c>
      <c r="M46" s="121"/>
      <c r="N46" s="118"/>
      <c r="O46" s="119"/>
      <c r="P46" s="119"/>
      <c r="Q46" s="120"/>
    </row>
    <row r="47" spans="1:17" s="56" customFormat="1" ht="16.5" thickBot="1" x14ac:dyDescent="0.3">
      <c r="A47" s="75"/>
      <c r="B47" s="103"/>
      <c r="C47" s="1206"/>
      <c r="D47" s="1207"/>
      <c r="E47" s="124"/>
      <c r="F47" s="125"/>
      <c r="G47" s="125"/>
      <c r="H47" s="125"/>
      <c r="I47" s="125"/>
      <c r="J47" s="125"/>
      <c r="K47" s="125"/>
      <c r="L47" s="126"/>
      <c r="M47" s="127"/>
      <c r="N47" s="124"/>
      <c r="O47" s="125"/>
      <c r="P47" s="125"/>
      <c r="Q47" s="128"/>
    </row>
    <row r="48" spans="1:17" s="56" customFormat="1" ht="16.5" thickBot="1" x14ac:dyDescent="0.3">
      <c r="A48" s="75"/>
      <c r="C48" s="1208" t="s">
        <v>236</v>
      </c>
      <c r="D48" s="1208"/>
      <c r="Q48" s="129"/>
    </row>
    <row r="49" spans="1:17" s="56" customFormat="1" ht="49.5" thickBot="1" x14ac:dyDescent="0.3">
      <c r="A49" s="75">
        <v>111</v>
      </c>
      <c r="C49" s="1306"/>
      <c r="D49" s="1307"/>
      <c r="E49" s="1307"/>
      <c r="F49" s="1307"/>
      <c r="G49" s="1307"/>
      <c r="H49" s="1307"/>
      <c r="I49" s="1307"/>
      <c r="J49" s="1307"/>
      <c r="K49" s="1307"/>
      <c r="L49" s="1307"/>
      <c r="M49" s="1307"/>
      <c r="N49" s="1307"/>
      <c r="O49" s="1307"/>
      <c r="P49" s="1307"/>
      <c r="Q49" s="1308"/>
    </row>
    <row r="50" spans="1:17" s="56" customFormat="1" ht="15.75" x14ac:dyDescent="0.25">
      <c r="A50" s="75"/>
      <c r="Q50" s="129"/>
    </row>
    <row r="51" spans="1:17" s="56" customFormat="1" ht="15.75" x14ac:dyDescent="0.25">
      <c r="A51" s="75"/>
      <c r="Q51" s="129"/>
    </row>
    <row r="52" spans="1:17" s="56" customFormat="1" ht="15.75" x14ac:dyDescent="0.25">
      <c r="A52" s="75"/>
      <c r="Q52" s="129"/>
    </row>
    <row r="53" spans="1:17" s="56" customFormat="1" ht="15.75" x14ac:dyDescent="0.25">
      <c r="A53" s="75"/>
      <c r="Q53" s="129"/>
    </row>
    <row r="54" spans="1:17" s="56" customFormat="1" ht="15.75" x14ac:dyDescent="0.25">
      <c r="A54" s="75"/>
      <c r="Q54" s="129"/>
    </row>
  </sheetData>
  <mergeCells count="53">
    <mergeCell ref="C47:D47"/>
    <mergeCell ref="C48:D48"/>
    <mergeCell ref="C49:Q49"/>
    <mergeCell ref="C42:D42"/>
    <mergeCell ref="C43:D43"/>
    <mergeCell ref="C44:D44"/>
    <mergeCell ref="C45:D45"/>
    <mergeCell ref="C46:D46"/>
    <mergeCell ref="C41:D41"/>
    <mergeCell ref="C33:D33"/>
    <mergeCell ref="C34:D34"/>
    <mergeCell ref="C35:D35"/>
    <mergeCell ref="C36:D36"/>
    <mergeCell ref="C37:D37"/>
    <mergeCell ref="C38:D38"/>
    <mergeCell ref="C39:D39"/>
    <mergeCell ref="C40:D40"/>
    <mergeCell ref="C29:D29"/>
    <mergeCell ref="C30:D30"/>
    <mergeCell ref="C31:D31"/>
    <mergeCell ref="C32:D32"/>
    <mergeCell ref="C26:D26"/>
    <mergeCell ref="C27:D27"/>
    <mergeCell ref="C28:D28"/>
    <mergeCell ref="C23:D23"/>
    <mergeCell ref="C24:D24"/>
    <mergeCell ref="C25:D25"/>
    <mergeCell ref="C20:D20"/>
    <mergeCell ref="C21:D21"/>
    <mergeCell ref="C22:D22"/>
    <mergeCell ref="B9:C10"/>
    <mergeCell ref="D9:Q9"/>
    <mergeCell ref="D10:Q10"/>
    <mergeCell ref="B12:D12"/>
    <mergeCell ref="C18:D19"/>
    <mergeCell ref="E18:K18"/>
    <mergeCell ref="L18:M19"/>
    <mergeCell ref="N18:P18"/>
    <mergeCell ref="Q18:Q19"/>
    <mergeCell ref="D1:P1"/>
    <mergeCell ref="D2:P2"/>
    <mergeCell ref="H6:K6"/>
    <mergeCell ref="N6:P6"/>
    <mergeCell ref="H7:K7"/>
    <mergeCell ref="L7:M7"/>
    <mergeCell ref="N7:P7"/>
    <mergeCell ref="Q2:Q4"/>
    <mergeCell ref="P3:P4"/>
    <mergeCell ref="H5:K5"/>
    <mergeCell ref="N5:P5"/>
    <mergeCell ref="H8:K8"/>
    <mergeCell ref="L8:M8"/>
    <mergeCell ref="N8:P8"/>
  </mergeCells>
  <conditionalFormatting sqref="C21:D45">
    <cfRule type="duplicateValues" dxfId="105" priority="1"/>
  </conditionalFormatting>
  <dataValidations count="1">
    <dataValidation type="list" allowBlank="1" showInputMessage="1" showErrorMessage="1" sqref="Q21:Q46" xr:uid="{00000000-0002-0000-0800-000000000000}">
      <formula1>$I$13:$I$15</formula1>
    </dataValidation>
  </dataValidations>
  <pageMargins left="0.43307086614173229" right="0.43307086614173229" top="0.35433070866141736" bottom="0.39370078740157483" header="0.31496062992125984" footer="0.31496062992125984"/>
  <pageSetup paperSize="9" scale="6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sheetPr>
  <dimension ref="A1:R72"/>
  <sheetViews>
    <sheetView view="pageBreakPreview" topLeftCell="A13" zoomScaleNormal="100" zoomScaleSheetLayoutView="100" workbookViewId="0">
      <selection activeCell="A13" sqref="A1:XFD1048576"/>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20"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173" t="s">
        <v>2400</v>
      </c>
    </row>
    <row r="3" spans="1:17" ht="9" customHeight="1" x14ac:dyDescent="0.3">
      <c r="D3" s="77"/>
      <c r="E3" s="77"/>
      <c r="F3" s="77"/>
      <c r="G3" s="77"/>
      <c r="H3" s="77"/>
      <c r="I3" s="77"/>
      <c r="J3" s="77"/>
      <c r="K3" s="77"/>
      <c r="L3" s="99"/>
      <c r="M3" s="99"/>
      <c r="N3" s="77"/>
      <c r="O3" s="77"/>
      <c r="P3" s="1176" t="s">
        <v>154</v>
      </c>
      <c r="Q3" s="1174"/>
    </row>
    <row r="4" spans="1:17" s="56" customFormat="1" ht="15.75" customHeight="1" x14ac:dyDescent="0.25">
      <c r="A4" s="75"/>
      <c r="B4" s="53" t="s">
        <v>84</v>
      </c>
      <c r="C4" s="53"/>
      <c r="D4" s="56" t="s">
        <v>150</v>
      </c>
      <c r="P4" s="1176"/>
      <c r="Q4" s="1175"/>
    </row>
    <row r="5" spans="1:17" s="56" customFormat="1" ht="15.75" customHeight="1" thickBot="1" x14ac:dyDescent="0.3">
      <c r="A5" s="75"/>
      <c r="B5" s="53" t="s">
        <v>85</v>
      </c>
      <c r="C5" s="53"/>
      <c r="D5" s="56" t="s">
        <v>3073</v>
      </c>
      <c r="H5" s="1177" t="s">
        <v>162</v>
      </c>
      <c r="I5" s="1177"/>
      <c r="J5" s="1177"/>
      <c r="K5" s="1177"/>
      <c r="L5" s="98"/>
      <c r="M5" s="98" t="s">
        <v>147</v>
      </c>
      <c r="N5" s="1177"/>
      <c r="O5" s="1177"/>
      <c r="P5" s="1177"/>
      <c r="Q5" s="129"/>
    </row>
    <row r="6" spans="1:17" s="56" customFormat="1" ht="15.75" x14ac:dyDescent="0.25">
      <c r="A6" s="75"/>
      <c r="B6" s="53" t="s">
        <v>86</v>
      </c>
      <c r="C6" s="53"/>
      <c r="D6" s="72" t="s">
        <v>246</v>
      </c>
      <c r="H6" s="1181" t="s">
        <v>161</v>
      </c>
      <c r="I6" s="1181"/>
      <c r="J6" s="1181"/>
      <c r="K6" s="1181"/>
      <c r="L6" s="100"/>
      <c r="M6" s="100"/>
      <c r="N6" s="1301" t="s">
        <v>2779</v>
      </c>
      <c r="O6" s="1302"/>
      <c r="P6" s="1302"/>
      <c r="Q6" s="82" t="s">
        <v>159</v>
      </c>
    </row>
    <row r="7" spans="1:17" s="56" customFormat="1" ht="15.75" x14ac:dyDescent="0.25">
      <c r="A7" s="75"/>
      <c r="B7" s="53" t="s">
        <v>87</v>
      </c>
      <c r="C7" s="53"/>
      <c r="D7" s="56" t="s">
        <v>151</v>
      </c>
      <c r="E7" s="72" t="s">
        <v>163</v>
      </c>
      <c r="H7" s="1178">
        <v>45162</v>
      </c>
      <c r="I7" s="1179"/>
      <c r="J7" s="1179"/>
      <c r="K7" s="1179"/>
      <c r="L7" s="1178">
        <v>45162</v>
      </c>
      <c r="M7" s="1178"/>
      <c r="N7" s="1303"/>
      <c r="O7" s="1244"/>
      <c r="P7" s="1244"/>
      <c r="Q7" s="83" t="s">
        <v>160</v>
      </c>
    </row>
    <row r="8" spans="1:17" s="56" customFormat="1" ht="16.5" thickBot="1" x14ac:dyDescent="0.3">
      <c r="A8" s="75"/>
      <c r="B8" s="53" t="s">
        <v>88</v>
      </c>
      <c r="C8" s="53"/>
      <c r="D8" s="56" t="s">
        <v>152</v>
      </c>
      <c r="E8" s="72" t="s">
        <v>163</v>
      </c>
      <c r="H8" s="1178">
        <f>+H7+20</f>
        <v>45182</v>
      </c>
      <c r="I8" s="1179"/>
      <c r="J8" s="1179"/>
      <c r="K8" s="1179"/>
      <c r="L8" s="1178">
        <f>+L7+1</f>
        <v>45163</v>
      </c>
      <c r="M8" s="1178"/>
      <c r="N8" s="1245"/>
      <c r="O8" s="1246"/>
      <c r="P8" s="1246"/>
      <c r="Q8" s="80"/>
    </row>
    <row r="9" spans="1:17" s="56" customFormat="1" ht="17.25" x14ac:dyDescent="0.25">
      <c r="A9" s="75">
        <v>1</v>
      </c>
      <c r="B9" s="1187" t="s">
        <v>166</v>
      </c>
      <c r="C9" s="1187"/>
      <c r="D9" s="1188" t="s">
        <v>164</v>
      </c>
      <c r="E9" s="1188"/>
      <c r="F9" s="1188"/>
      <c r="G9" s="1188"/>
      <c r="H9" s="1188"/>
      <c r="I9" s="1188"/>
      <c r="J9" s="1188"/>
      <c r="K9" s="1188"/>
      <c r="L9" s="1188"/>
      <c r="M9" s="1188"/>
      <c r="N9" s="1188"/>
      <c r="O9" s="1188"/>
      <c r="P9" s="1188"/>
      <c r="Q9" s="1188"/>
    </row>
    <row r="10" spans="1:17" s="56" customFormat="1" ht="33" x14ac:dyDescent="0.25">
      <c r="A10" s="75">
        <v>11</v>
      </c>
      <c r="B10" s="1187"/>
      <c r="C10" s="1187"/>
      <c r="D10" s="1188" t="s">
        <v>165</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2781</v>
      </c>
      <c r="E13" s="757" t="s">
        <v>2057</v>
      </c>
      <c r="H13" s="88"/>
      <c r="I13" s="89" t="s">
        <v>155</v>
      </c>
      <c r="K13" s="88"/>
      <c r="L13" s="88"/>
      <c r="N13" s="95" t="s">
        <v>2782</v>
      </c>
      <c r="O13" s="89"/>
    </row>
    <row r="14" spans="1:17" s="86" customFormat="1" ht="12.75" x14ac:dyDescent="0.2">
      <c r="A14" s="754"/>
      <c r="B14" s="84" t="s">
        <v>140</v>
      </c>
      <c r="C14" s="86" t="s">
        <v>92</v>
      </c>
      <c r="D14" s="86" t="s">
        <v>170</v>
      </c>
      <c r="H14" s="88"/>
      <c r="I14" s="89" t="s">
        <v>147</v>
      </c>
      <c r="J14" s="87"/>
      <c r="K14" s="88"/>
      <c r="L14" s="88"/>
      <c r="M14" s="96" t="s">
        <v>136</v>
      </c>
      <c r="N14" s="93" t="s">
        <v>2783</v>
      </c>
      <c r="O14" s="89"/>
    </row>
    <row r="15" spans="1:17" s="86" customFormat="1" ht="12.75" x14ac:dyDescent="0.2">
      <c r="A15" s="754"/>
      <c r="B15" s="84" t="s">
        <v>136</v>
      </c>
      <c r="C15" s="86" t="s">
        <v>93</v>
      </c>
      <c r="D15" s="86" t="s">
        <v>171</v>
      </c>
      <c r="H15" s="88"/>
      <c r="I15" s="89" t="s">
        <v>148</v>
      </c>
      <c r="J15" s="87"/>
      <c r="K15" s="88"/>
      <c r="L15" s="88"/>
      <c r="M15" s="96" t="s">
        <v>137</v>
      </c>
      <c r="N15" s="93" t="s">
        <v>2784</v>
      </c>
      <c r="O15" s="89"/>
    </row>
    <row r="16" spans="1:17" s="86" customFormat="1" ht="12.75" x14ac:dyDescent="0.2">
      <c r="A16" s="754"/>
      <c r="C16" s="84"/>
      <c r="D16" s="86" t="s">
        <v>172</v>
      </c>
      <c r="H16" s="88"/>
      <c r="I16" s="89"/>
      <c r="J16" s="87"/>
      <c r="K16" s="88"/>
      <c r="L16" s="88"/>
      <c r="M16" s="96" t="s">
        <v>138</v>
      </c>
      <c r="N16" s="95" t="s">
        <v>135</v>
      </c>
      <c r="O16" s="89"/>
    </row>
    <row r="17" spans="1:18" s="86" customFormat="1" ht="6.75" customHeight="1" thickBot="1" x14ac:dyDescent="0.25">
      <c r="A17" s="85"/>
      <c r="C17" s="84"/>
      <c r="Q17" s="91"/>
      <c r="R17" s="91"/>
    </row>
    <row r="18" spans="1:18" ht="15.75" customHeight="1"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
      <c r="C20" s="1260" t="s">
        <v>233</v>
      </c>
      <c r="D20" s="1261"/>
      <c r="E20" s="109"/>
      <c r="F20" s="110"/>
      <c r="G20" s="110"/>
      <c r="H20" s="110"/>
      <c r="I20" s="110"/>
      <c r="J20" s="110"/>
      <c r="K20" s="110"/>
      <c r="L20" s="111"/>
      <c r="M20" s="117"/>
      <c r="N20" s="109"/>
      <c r="O20" s="110"/>
      <c r="P20" s="110"/>
      <c r="Q20" s="108"/>
    </row>
    <row r="21" spans="1:18" s="56" customFormat="1" ht="15.75" x14ac:dyDescent="0.25">
      <c r="A21" s="75"/>
      <c r="B21" s="56" t="s">
        <v>242</v>
      </c>
      <c r="C21" s="1204" t="s">
        <v>173</v>
      </c>
      <c r="D21" s="1205"/>
      <c r="E21" s="778" t="s">
        <v>2057</v>
      </c>
      <c r="F21" s="119"/>
      <c r="G21" s="119"/>
      <c r="H21" s="119"/>
      <c r="I21" s="119"/>
      <c r="J21" s="119"/>
      <c r="K21" s="119"/>
      <c r="L21" s="107" t="s">
        <v>237</v>
      </c>
      <c r="M21" s="112">
        <v>1</v>
      </c>
      <c r="N21" s="118"/>
      <c r="O21" s="110" t="s">
        <v>2057</v>
      </c>
      <c r="P21" s="119"/>
      <c r="Q21" s="120"/>
    </row>
    <row r="22" spans="1:18" s="56" customFormat="1" ht="15.75" x14ac:dyDescent="0.25">
      <c r="A22" s="75"/>
      <c r="B22" s="56" t="s">
        <v>243</v>
      </c>
      <c r="C22" s="1204" t="s">
        <v>2785</v>
      </c>
      <c r="D22" s="1205"/>
      <c r="E22" s="778" t="s">
        <v>2057</v>
      </c>
      <c r="F22" s="119"/>
      <c r="G22" s="119"/>
      <c r="H22" s="119"/>
      <c r="I22" s="119"/>
      <c r="J22" s="119"/>
      <c r="K22" s="119"/>
      <c r="L22" s="107" t="s">
        <v>237</v>
      </c>
      <c r="M22" s="121"/>
      <c r="N22" s="118"/>
      <c r="O22" s="119"/>
      <c r="P22" s="110" t="s">
        <v>2057</v>
      </c>
      <c r="Q22" s="122"/>
    </row>
    <row r="23" spans="1:18" s="56" customFormat="1" ht="15.75" x14ac:dyDescent="0.25">
      <c r="A23" s="75"/>
      <c r="B23" s="103" t="s">
        <v>241</v>
      </c>
      <c r="C23" s="1185" t="s">
        <v>232</v>
      </c>
      <c r="D23" s="1186"/>
      <c r="E23" s="118" t="s">
        <v>2057</v>
      </c>
      <c r="F23" s="119"/>
      <c r="G23" s="119"/>
      <c r="H23" s="119"/>
      <c r="I23" s="119"/>
      <c r="J23" s="119"/>
      <c r="K23" s="119"/>
      <c r="L23" s="123"/>
      <c r="M23" s="121"/>
      <c r="N23" s="118"/>
      <c r="O23" s="119"/>
      <c r="P23" s="119"/>
      <c r="Q23" s="120" t="s">
        <v>148</v>
      </c>
    </row>
    <row r="24" spans="1:18" s="56" customFormat="1" ht="33" x14ac:dyDescent="0.25">
      <c r="A24" s="75">
        <v>11</v>
      </c>
      <c r="B24" s="103"/>
      <c r="C24" s="1204" t="s">
        <v>2788</v>
      </c>
      <c r="D24" s="1205"/>
      <c r="E24" s="778" t="s">
        <v>2057</v>
      </c>
      <c r="F24" s="119"/>
      <c r="G24" s="119"/>
      <c r="H24" s="119"/>
      <c r="I24" s="119"/>
      <c r="J24" s="119"/>
      <c r="K24" s="119"/>
      <c r="L24" s="107" t="s">
        <v>237</v>
      </c>
      <c r="M24" s="121"/>
      <c r="N24" s="118"/>
      <c r="O24" s="119"/>
      <c r="P24" s="110" t="s">
        <v>2057</v>
      </c>
      <c r="Q24" s="120"/>
    </row>
    <row r="25" spans="1:18" s="56" customFormat="1" ht="33" x14ac:dyDescent="0.25">
      <c r="A25" s="75">
        <v>11</v>
      </c>
      <c r="B25" s="103"/>
      <c r="C25" s="1204" t="s">
        <v>175</v>
      </c>
      <c r="D25" s="1205"/>
      <c r="E25" s="778" t="s">
        <v>2057</v>
      </c>
      <c r="F25" s="119"/>
      <c r="G25" s="119"/>
      <c r="H25" s="119"/>
      <c r="I25" s="119"/>
      <c r="J25" s="119"/>
      <c r="K25" s="119"/>
      <c r="L25" s="107" t="s">
        <v>237</v>
      </c>
      <c r="M25" s="121"/>
      <c r="N25" s="118"/>
      <c r="O25" s="119"/>
      <c r="P25" s="119"/>
      <c r="Q25" s="120"/>
    </row>
    <row r="26" spans="1:18" s="56" customFormat="1" ht="15.75" x14ac:dyDescent="0.25">
      <c r="A26" s="75"/>
      <c r="B26" s="103"/>
      <c r="C26" s="1204" t="s">
        <v>176</v>
      </c>
      <c r="D26" s="1205"/>
      <c r="E26" s="778" t="s">
        <v>2057</v>
      </c>
      <c r="F26" s="119"/>
      <c r="G26" s="119"/>
      <c r="H26" s="119"/>
      <c r="I26" s="119"/>
      <c r="J26" s="119"/>
      <c r="K26" s="119"/>
      <c r="L26" s="107" t="s">
        <v>237</v>
      </c>
      <c r="M26" s="121"/>
      <c r="N26" s="118"/>
      <c r="O26" s="119"/>
      <c r="P26" s="119"/>
      <c r="Q26" s="120"/>
    </row>
    <row r="27" spans="1:18" s="56" customFormat="1" ht="15.75" x14ac:dyDescent="0.25">
      <c r="A27" s="75"/>
      <c r="B27" s="103" t="s">
        <v>241</v>
      </c>
      <c r="C27" s="1185" t="s">
        <v>177</v>
      </c>
      <c r="D27" s="1186"/>
      <c r="E27" s="118"/>
      <c r="F27" s="119"/>
      <c r="G27" s="119"/>
      <c r="H27" s="119"/>
      <c r="I27" s="119"/>
      <c r="J27" s="119"/>
      <c r="K27" s="119"/>
      <c r="L27" s="123"/>
      <c r="M27" s="121"/>
      <c r="N27" s="118"/>
      <c r="O27" s="119"/>
      <c r="P27" s="119"/>
      <c r="Q27" s="120"/>
    </row>
    <row r="28" spans="1:18" s="56" customFormat="1" ht="15.75" x14ac:dyDescent="0.25">
      <c r="A28" s="75"/>
      <c r="B28" s="103"/>
      <c r="C28" s="1204" t="s">
        <v>178</v>
      </c>
      <c r="D28" s="1205"/>
      <c r="E28" s="778" t="s">
        <v>2057</v>
      </c>
      <c r="F28" s="119"/>
      <c r="G28" s="119"/>
      <c r="H28" s="119"/>
      <c r="I28" s="119"/>
      <c r="J28" s="119"/>
      <c r="K28" s="119"/>
      <c r="L28" s="107" t="s">
        <v>237</v>
      </c>
      <c r="M28" s="121"/>
      <c r="N28" s="118"/>
      <c r="O28" s="119"/>
      <c r="P28" s="119"/>
      <c r="Q28" s="120"/>
    </row>
    <row r="29" spans="1:18" s="56" customFormat="1" ht="15.75" x14ac:dyDescent="0.25">
      <c r="A29" s="75"/>
      <c r="B29" s="103"/>
      <c r="C29" s="1204" t="s">
        <v>179</v>
      </c>
      <c r="D29" s="1205"/>
      <c r="E29" s="778" t="s">
        <v>2057</v>
      </c>
      <c r="F29" s="119"/>
      <c r="G29" s="119"/>
      <c r="H29" s="119"/>
      <c r="I29" s="119"/>
      <c r="J29" s="119"/>
      <c r="K29" s="119"/>
      <c r="L29" s="107" t="s">
        <v>237</v>
      </c>
      <c r="M29" s="121"/>
      <c r="N29" s="118"/>
      <c r="O29" s="119"/>
      <c r="P29" s="119"/>
      <c r="Q29" s="120"/>
    </row>
    <row r="30" spans="1:18" s="56" customFormat="1" ht="33" x14ac:dyDescent="0.25">
      <c r="A30" s="75">
        <v>11</v>
      </c>
      <c r="B30" s="103"/>
      <c r="C30" s="1204" t="s">
        <v>180</v>
      </c>
      <c r="D30" s="1205"/>
      <c r="E30" s="778" t="s">
        <v>2057</v>
      </c>
      <c r="F30" s="119"/>
      <c r="G30" s="119"/>
      <c r="H30" s="119"/>
      <c r="I30" s="119"/>
      <c r="J30" s="119"/>
      <c r="K30" s="119"/>
      <c r="L30" s="107" t="s">
        <v>237</v>
      </c>
      <c r="M30" s="121"/>
      <c r="N30" s="118"/>
      <c r="O30" s="119"/>
      <c r="P30" s="119"/>
      <c r="Q30" s="120"/>
    </row>
    <row r="31" spans="1:18" s="56" customFormat="1" ht="48.75" x14ac:dyDescent="0.25">
      <c r="A31" s="75">
        <v>111</v>
      </c>
      <c r="B31" s="103"/>
      <c r="C31" s="1204" t="s">
        <v>181</v>
      </c>
      <c r="D31" s="1205"/>
      <c r="E31" s="778" t="s">
        <v>2057</v>
      </c>
      <c r="F31" s="119"/>
      <c r="G31" s="119"/>
      <c r="H31" s="119"/>
      <c r="I31" s="119"/>
      <c r="J31" s="119"/>
      <c r="K31" s="119"/>
      <c r="L31" s="107" t="s">
        <v>237</v>
      </c>
      <c r="M31" s="121"/>
      <c r="N31" s="118"/>
      <c r="O31" s="119"/>
      <c r="P31" s="119"/>
      <c r="Q31" s="120"/>
    </row>
    <row r="32" spans="1:18" s="56" customFormat="1" ht="33" x14ac:dyDescent="0.25">
      <c r="A32" s="75">
        <v>11</v>
      </c>
      <c r="B32" s="103"/>
      <c r="C32" s="1204" t="s">
        <v>182</v>
      </c>
      <c r="D32" s="1205"/>
      <c r="E32" s="778" t="s">
        <v>2057</v>
      </c>
      <c r="F32" s="119"/>
      <c r="G32" s="119"/>
      <c r="H32" s="119"/>
      <c r="I32" s="119"/>
      <c r="J32" s="119"/>
      <c r="K32" s="119"/>
      <c r="L32" s="107" t="s">
        <v>237</v>
      </c>
      <c r="M32" s="121"/>
      <c r="N32" s="118"/>
      <c r="O32" s="119"/>
      <c r="P32" s="119"/>
      <c r="Q32" s="120"/>
    </row>
    <row r="33" spans="1:17" s="56" customFormat="1" ht="15.75" x14ac:dyDescent="0.25">
      <c r="A33" s="75"/>
      <c r="B33" s="103"/>
      <c r="C33" s="1204" t="s">
        <v>183</v>
      </c>
      <c r="D33" s="1205"/>
      <c r="E33" s="778" t="s">
        <v>2057</v>
      </c>
      <c r="F33" s="119"/>
      <c r="G33" s="119"/>
      <c r="H33" s="119"/>
      <c r="I33" s="119"/>
      <c r="J33" s="119"/>
      <c r="K33" s="119"/>
      <c r="L33" s="107" t="s">
        <v>237</v>
      </c>
      <c r="M33" s="121"/>
      <c r="N33" s="118"/>
      <c r="O33" s="119"/>
      <c r="P33" s="119"/>
      <c r="Q33" s="120"/>
    </row>
    <row r="34" spans="1:17" s="56" customFormat="1" ht="15.75" x14ac:dyDescent="0.25">
      <c r="A34" s="75"/>
      <c r="B34" s="103"/>
      <c r="C34" s="1204" t="s">
        <v>184</v>
      </c>
      <c r="D34" s="1205"/>
      <c r="E34" s="778" t="s">
        <v>2057</v>
      </c>
      <c r="F34" s="119"/>
      <c r="G34" s="119"/>
      <c r="H34" s="119"/>
      <c r="I34" s="119"/>
      <c r="J34" s="119"/>
      <c r="K34" s="119"/>
      <c r="L34" s="107" t="s">
        <v>237</v>
      </c>
      <c r="M34" s="121"/>
      <c r="N34" s="118"/>
      <c r="O34" s="119"/>
      <c r="P34" s="119"/>
      <c r="Q34" s="120"/>
    </row>
    <row r="35" spans="1:17" s="56" customFormat="1" ht="15.75" x14ac:dyDescent="0.25">
      <c r="A35" s="75"/>
      <c r="B35" s="103" t="s">
        <v>234</v>
      </c>
      <c r="C35" s="1204" t="s">
        <v>235</v>
      </c>
      <c r="D35" s="1205"/>
      <c r="E35" s="778" t="s">
        <v>2057</v>
      </c>
      <c r="F35" s="119"/>
      <c r="G35" s="119"/>
      <c r="H35" s="119"/>
      <c r="I35" s="119"/>
      <c r="J35" s="119"/>
      <c r="K35" s="119"/>
      <c r="L35" s="107" t="s">
        <v>237</v>
      </c>
      <c r="M35" s="121"/>
      <c r="N35" s="118"/>
      <c r="O35" s="119"/>
      <c r="P35" s="119"/>
      <c r="Q35" s="120"/>
    </row>
    <row r="36" spans="1:17" s="56" customFormat="1" ht="48.75" x14ac:dyDescent="0.25">
      <c r="A36" s="75">
        <v>111</v>
      </c>
      <c r="B36" s="103"/>
      <c r="C36" s="1309" t="s">
        <v>185</v>
      </c>
      <c r="D36" s="1310"/>
      <c r="E36" s="778" t="s">
        <v>2057</v>
      </c>
      <c r="F36" s="119"/>
      <c r="G36" s="119"/>
      <c r="H36" s="119"/>
      <c r="I36" s="119"/>
      <c r="J36" s="119"/>
      <c r="K36" s="119"/>
      <c r="L36" s="107" t="s">
        <v>237</v>
      </c>
      <c r="M36" s="121"/>
      <c r="N36" s="118"/>
      <c r="O36" s="119"/>
      <c r="P36" s="119"/>
      <c r="Q36" s="120"/>
    </row>
    <row r="37" spans="1:17" s="56" customFormat="1" ht="15.75" x14ac:dyDescent="0.25">
      <c r="A37" s="75"/>
      <c r="B37" s="103" t="s">
        <v>241</v>
      </c>
      <c r="C37" s="1185" t="s">
        <v>186</v>
      </c>
      <c r="D37" s="1186"/>
      <c r="E37" s="778" t="s">
        <v>2057</v>
      </c>
      <c r="F37" s="119"/>
      <c r="G37" s="119"/>
      <c r="H37" s="119"/>
      <c r="I37" s="119"/>
      <c r="J37" s="119"/>
      <c r="K37" s="119"/>
      <c r="L37" s="123"/>
      <c r="M37" s="121"/>
      <c r="N37" s="118"/>
      <c r="O37" s="119"/>
      <c r="P37" s="119"/>
      <c r="Q37" s="120"/>
    </row>
    <row r="38" spans="1:17" s="56" customFormat="1" ht="15.75" x14ac:dyDescent="0.25">
      <c r="A38" s="75"/>
      <c r="B38" s="103"/>
      <c r="C38" s="1204" t="s">
        <v>187</v>
      </c>
      <c r="D38" s="1205"/>
      <c r="E38" s="778" t="s">
        <v>2057</v>
      </c>
      <c r="F38" s="119"/>
      <c r="G38" s="119"/>
      <c r="H38" s="119"/>
      <c r="I38" s="119"/>
      <c r="J38" s="119"/>
      <c r="K38" s="119"/>
      <c r="L38" s="107" t="s">
        <v>237</v>
      </c>
      <c r="M38" s="121"/>
      <c r="N38" s="118"/>
      <c r="O38" s="119"/>
      <c r="P38" s="119"/>
      <c r="Q38" s="120"/>
    </row>
    <row r="39" spans="1:17" s="56" customFormat="1" ht="33" x14ac:dyDescent="0.25">
      <c r="A39" s="75">
        <v>11</v>
      </c>
      <c r="B39" s="103"/>
      <c r="C39" s="1204" t="s">
        <v>2786</v>
      </c>
      <c r="D39" s="1205"/>
      <c r="E39" s="778" t="s">
        <v>2057</v>
      </c>
      <c r="F39" s="119"/>
      <c r="G39" s="119"/>
      <c r="H39" s="119"/>
      <c r="I39" s="119"/>
      <c r="J39" s="119"/>
      <c r="K39" s="119"/>
      <c r="L39" s="107" t="s">
        <v>237</v>
      </c>
      <c r="M39" s="121"/>
      <c r="N39" s="118"/>
      <c r="O39" s="119"/>
      <c r="P39" s="119"/>
      <c r="Q39" s="120"/>
    </row>
    <row r="40" spans="1:17" s="56" customFormat="1" ht="17.25" x14ac:dyDescent="0.25">
      <c r="A40" s="75">
        <v>1</v>
      </c>
      <c r="B40" s="103"/>
      <c r="C40" s="1204" t="s">
        <v>2787</v>
      </c>
      <c r="D40" s="1205"/>
      <c r="E40" s="778" t="s">
        <v>2057</v>
      </c>
      <c r="F40" s="119"/>
      <c r="G40" s="119"/>
      <c r="H40" s="119"/>
      <c r="I40" s="119"/>
      <c r="J40" s="119"/>
      <c r="K40" s="119"/>
      <c r="L40" s="107" t="s">
        <v>237</v>
      </c>
      <c r="M40" s="121"/>
      <c r="N40" s="118"/>
      <c r="O40" s="119"/>
      <c r="P40" s="119"/>
      <c r="Q40" s="120"/>
    </row>
    <row r="41" spans="1:17" s="56" customFormat="1" ht="48.75" x14ac:dyDescent="0.25">
      <c r="A41" s="75">
        <v>111</v>
      </c>
      <c r="B41" s="103"/>
      <c r="C41" s="1204" t="s">
        <v>190</v>
      </c>
      <c r="D41" s="1205"/>
      <c r="E41" s="778" t="s">
        <v>2057</v>
      </c>
      <c r="F41" s="119"/>
      <c r="G41" s="119"/>
      <c r="H41" s="119"/>
      <c r="I41" s="119"/>
      <c r="J41" s="119"/>
      <c r="K41" s="119"/>
      <c r="L41" s="107" t="s">
        <v>237</v>
      </c>
      <c r="M41" s="121"/>
      <c r="N41" s="118"/>
      <c r="O41" s="119"/>
      <c r="P41" s="119"/>
      <c r="Q41" s="120"/>
    </row>
    <row r="42" spans="1:17" s="56" customFormat="1" ht="15.75" x14ac:dyDescent="0.25">
      <c r="A42" s="75"/>
      <c r="B42" s="103"/>
      <c r="C42" s="1204" t="s">
        <v>191</v>
      </c>
      <c r="D42" s="1205"/>
      <c r="E42" s="778" t="s">
        <v>2057</v>
      </c>
      <c r="F42" s="119"/>
      <c r="G42" s="119"/>
      <c r="H42" s="119"/>
      <c r="I42" s="119"/>
      <c r="J42" s="119"/>
      <c r="K42" s="119"/>
      <c r="L42" s="107" t="s">
        <v>237</v>
      </c>
      <c r="M42" s="121"/>
      <c r="N42" s="118"/>
      <c r="O42" s="119"/>
      <c r="P42" s="119"/>
      <c r="Q42" s="120"/>
    </row>
    <row r="43" spans="1:17" s="56" customFormat="1" ht="33" x14ac:dyDescent="0.25">
      <c r="A43" s="75">
        <v>11</v>
      </c>
      <c r="B43" s="103"/>
      <c r="C43" s="1204" t="s">
        <v>2790</v>
      </c>
      <c r="D43" s="1205"/>
      <c r="E43" s="778" t="s">
        <v>2057</v>
      </c>
      <c r="F43" s="119"/>
      <c r="G43" s="119"/>
      <c r="H43" s="119"/>
      <c r="I43" s="119"/>
      <c r="J43" s="119"/>
      <c r="K43" s="119"/>
      <c r="L43" s="107" t="s">
        <v>237</v>
      </c>
      <c r="M43" s="121"/>
      <c r="N43" s="118"/>
      <c r="O43" s="119"/>
      <c r="P43" s="119"/>
      <c r="Q43" s="120"/>
    </row>
    <row r="44" spans="1:17" s="56" customFormat="1" ht="17.25" x14ac:dyDescent="0.25">
      <c r="A44" s="75">
        <v>1</v>
      </c>
      <c r="B44" s="103"/>
      <c r="C44" s="1204" t="s">
        <v>2378</v>
      </c>
      <c r="D44" s="1205"/>
      <c r="E44" s="778" t="s">
        <v>2057</v>
      </c>
      <c r="F44" s="119"/>
      <c r="G44" s="119"/>
      <c r="H44" s="119"/>
      <c r="I44" s="119"/>
      <c r="J44" s="119"/>
      <c r="K44" s="119"/>
      <c r="L44" s="107" t="s">
        <v>237</v>
      </c>
      <c r="M44" s="121"/>
      <c r="N44" s="118"/>
      <c r="O44" s="119"/>
      <c r="P44" s="119"/>
      <c r="Q44" s="120"/>
    </row>
    <row r="45" spans="1:17" s="56" customFormat="1" ht="80.25" x14ac:dyDescent="0.25">
      <c r="A45" s="75">
        <v>11111</v>
      </c>
      <c r="B45" s="103"/>
      <c r="C45" s="1204" t="s">
        <v>194</v>
      </c>
      <c r="D45" s="1205"/>
      <c r="E45" s="778" t="s">
        <v>2057</v>
      </c>
      <c r="F45" s="119"/>
      <c r="G45" s="119"/>
      <c r="H45" s="119"/>
      <c r="I45" s="119"/>
      <c r="J45" s="119"/>
      <c r="K45" s="119"/>
      <c r="L45" s="107" t="s">
        <v>237</v>
      </c>
      <c r="M45" s="121"/>
      <c r="N45" s="118"/>
      <c r="O45" s="119"/>
      <c r="P45" s="119"/>
      <c r="Q45" s="120"/>
    </row>
    <row r="46" spans="1:17" s="56" customFormat="1" ht="33" x14ac:dyDescent="0.25">
      <c r="A46" s="75">
        <v>11</v>
      </c>
      <c r="B46" s="103"/>
      <c r="C46" s="1204" t="s">
        <v>195</v>
      </c>
      <c r="D46" s="1205"/>
      <c r="E46" s="778" t="s">
        <v>2057</v>
      </c>
      <c r="F46" s="119"/>
      <c r="G46" s="119"/>
      <c r="H46" s="119"/>
      <c r="I46" s="119"/>
      <c r="J46" s="119"/>
      <c r="K46" s="119"/>
      <c r="L46" s="107" t="s">
        <v>237</v>
      </c>
      <c r="M46" s="121"/>
      <c r="N46" s="118"/>
      <c r="O46" s="119"/>
      <c r="P46" s="119"/>
      <c r="Q46" s="120"/>
    </row>
    <row r="47" spans="1:17" s="56" customFormat="1" ht="33" x14ac:dyDescent="0.25">
      <c r="A47" s="75">
        <v>11</v>
      </c>
      <c r="B47" s="103"/>
      <c r="C47" s="1204" t="s">
        <v>189</v>
      </c>
      <c r="D47" s="1205"/>
      <c r="E47" s="778" t="s">
        <v>2057</v>
      </c>
      <c r="F47" s="119"/>
      <c r="G47" s="119"/>
      <c r="H47" s="119"/>
      <c r="I47" s="119"/>
      <c r="J47" s="119"/>
      <c r="K47" s="119"/>
      <c r="L47" s="107" t="s">
        <v>237</v>
      </c>
      <c r="M47" s="121"/>
      <c r="N47" s="118"/>
      <c r="O47" s="119"/>
      <c r="P47" s="119"/>
      <c r="Q47" s="120"/>
    </row>
    <row r="48" spans="1:17" s="56" customFormat="1" ht="33" x14ac:dyDescent="0.25">
      <c r="A48" s="75">
        <v>11</v>
      </c>
      <c r="B48" s="103"/>
      <c r="C48" s="1204" t="s">
        <v>196</v>
      </c>
      <c r="D48" s="1205"/>
      <c r="E48" s="778" t="s">
        <v>2057</v>
      </c>
      <c r="F48" s="119"/>
      <c r="G48" s="119"/>
      <c r="H48" s="119"/>
      <c r="I48" s="119"/>
      <c r="J48" s="119"/>
      <c r="K48" s="119"/>
      <c r="L48" s="107" t="s">
        <v>237</v>
      </c>
      <c r="M48" s="121"/>
      <c r="N48" s="118"/>
      <c r="O48" s="119"/>
      <c r="P48" s="119"/>
      <c r="Q48" s="120"/>
    </row>
    <row r="49" spans="1:17" s="56" customFormat="1" ht="33" x14ac:dyDescent="0.25">
      <c r="A49" s="75">
        <v>11</v>
      </c>
      <c r="B49" s="103"/>
      <c r="C49" s="1204" t="s">
        <v>197</v>
      </c>
      <c r="D49" s="1205"/>
      <c r="E49" s="778" t="s">
        <v>2057</v>
      </c>
      <c r="F49" s="119"/>
      <c r="G49" s="119"/>
      <c r="H49" s="119"/>
      <c r="I49" s="119"/>
      <c r="J49" s="119"/>
      <c r="K49" s="119"/>
      <c r="L49" s="107" t="s">
        <v>237</v>
      </c>
      <c r="M49" s="121"/>
      <c r="N49" s="118"/>
      <c r="O49" s="119"/>
      <c r="P49" s="119"/>
      <c r="Q49" s="120"/>
    </row>
    <row r="50" spans="1:17" s="56" customFormat="1" ht="17.25" x14ac:dyDescent="0.25">
      <c r="A50" s="75">
        <v>1</v>
      </c>
      <c r="B50" s="103"/>
      <c r="C50" s="1204" t="s">
        <v>198</v>
      </c>
      <c r="D50" s="1205"/>
      <c r="E50" s="778" t="s">
        <v>2057</v>
      </c>
      <c r="F50" s="119"/>
      <c r="G50" s="119"/>
      <c r="H50" s="119"/>
      <c r="I50" s="119"/>
      <c r="J50" s="119"/>
      <c r="K50" s="119"/>
      <c r="L50" s="107" t="s">
        <v>237</v>
      </c>
      <c r="M50" s="121"/>
      <c r="N50" s="118"/>
      <c r="O50" s="119"/>
      <c r="P50" s="119"/>
      <c r="Q50" s="120"/>
    </row>
    <row r="51" spans="1:17" s="56" customFormat="1" ht="48.75" x14ac:dyDescent="0.25">
      <c r="A51" s="75">
        <v>111</v>
      </c>
      <c r="B51" s="103"/>
      <c r="C51" s="1204" t="s">
        <v>199</v>
      </c>
      <c r="D51" s="1205"/>
      <c r="E51" s="778" t="s">
        <v>2057</v>
      </c>
      <c r="F51" s="119"/>
      <c r="G51" s="119"/>
      <c r="H51" s="119"/>
      <c r="I51" s="119"/>
      <c r="J51" s="119"/>
      <c r="K51" s="119"/>
      <c r="L51" s="107" t="s">
        <v>237</v>
      </c>
      <c r="M51" s="121"/>
      <c r="N51" s="118"/>
      <c r="O51" s="119"/>
      <c r="P51" s="119"/>
      <c r="Q51" s="120"/>
    </row>
    <row r="52" spans="1:17" s="56" customFormat="1" ht="64.5" x14ac:dyDescent="0.25">
      <c r="A52" s="75">
        <v>1111</v>
      </c>
      <c r="B52" s="103"/>
      <c r="C52" s="1204" t="s">
        <v>192</v>
      </c>
      <c r="D52" s="1205"/>
      <c r="E52" s="778" t="s">
        <v>2057</v>
      </c>
      <c r="F52" s="119"/>
      <c r="G52" s="119"/>
      <c r="H52" s="119"/>
      <c r="I52" s="119"/>
      <c r="J52" s="119"/>
      <c r="K52" s="119"/>
      <c r="L52" s="107" t="s">
        <v>237</v>
      </c>
      <c r="M52" s="121"/>
      <c r="N52" s="118"/>
      <c r="O52" s="119"/>
      <c r="P52" s="119"/>
      <c r="Q52" s="120"/>
    </row>
    <row r="53" spans="1:17" s="56" customFormat="1" ht="33" x14ac:dyDescent="0.25">
      <c r="A53" s="75">
        <v>11</v>
      </c>
      <c r="B53" s="103"/>
      <c r="C53" s="1204" t="s">
        <v>2789</v>
      </c>
      <c r="D53" s="1205"/>
      <c r="E53" s="778" t="s">
        <v>2057</v>
      </c>
      <c r="F53" s="119"/>
      <c r="G53" s="119"/>
      <c r="H53" s="119"/>
      <c r="I53" s="119"/>
      <c r="J53" s="119"/>
      <c r="K53" s="119"/>
      <c r="L53" s="107" t="s">
        <v>237</v>
      </c>
      <c r="M53" s="121"/>
      <c r="N53" s="118"/>
      <c r="O53" s="119"/>
      <c r="P53" s="119"/>
      <c r="Q53" s="120"/>
    </row>
    <row r="54" spans="1:17" s="56" customFormat="1" ht="64.5" x14ac:dyDescent="0.25">
      <c r="A54" s="75">
        <v>1111</v>
      </c>
      <c r="B54" s="103"/>
      <c r="C54" s="1204" t="s">
        <v>193</v>
      </c>
      <c r="D54" s="1205"/>
      <c r="E54" s="778" t="s">
        <v>2057</v>
      </c>
      <c r="F54" s="119"/>
      <c r="G54" s="119"/>
      <c r="H54" s="119"/>
      <c r="I54" s="119"/>
      <c r="J54" s="119"/>
      <c r="K54" s="119"/>
      <c r="L54" s="107" t="s">
        <v>237</v>
      </c>
      <c r="M54" s="121"/>
      <c r="N54" s="118"/>
      <c r="O54" s="119"/>
      <c r="P54" s="119"/>
      <c r="Q54" s="120"/>
    </row>
    <row r="55" spans="1:17" s="56" customFormat="1" ht="33" x14ac:dyDescent="0.25">
      <c r="A55" s="75">
        <v>11</v>
      </c>
      <c r="B55" s="103"/>
      <c r="C55" s="1204" t="s">
        <v>200</v>
      </c>
      <c r="D55" s="1205"/>
      <c r="E55" s="778" t="s">
        <v>2057</v>
      </c>
      <c r="F55" s="119"/>
      <c r="G55" s="119"/>
      <c r="H55" s="119"/>
      <c r="I55" s="119"/>
      <c r="J55" s="119"/>
      <c r="K55" s="119"/>
      <c r="L55" s="107" t="s">
        <v>237</v>
      </c>
      <c r="M55" s="121"/>
      <c r="N55" s="118"/>
      <c r="O55" s="119"/>
      <c r="P55" s="119"/>
      <c r="Q55" s="120"/>
    </row>
    <row r="56" spans="1:17" s="56" customFormat="1" ht="33" x14ac:dyDescent="0.25">
      <c r="A56" s="75">
        <v>11</v>
      </c>
      <c r="B56" s="103"/>
      <c r="C56" s="1204" t="s">
        <v>201</v>
      </c>
      <c r="D56" s="1205"/>
      <c r="E56" s="778" t="s">
        <v>2057</v>
      </c>
      <c r="F56" s="119"/>
      <c r="G56" s="119"/>
      <c r="H56" s="119"/>
      <c r="I56" s="119"/>
      <c r="J56" s="119"/>
      <c r="K56" s="119"/>
      <c r="L56" s="107" t="s">
        <v>237</v>
      </c>
      <c r="M56" s="121"/>
      <c r="N56" s="118"/>
      <c r="O56" s="119"/>
      <c r="P56" s="119"/>
      <c r="Q56" s="120"/>
    </row>
    <row r="57" spans="1:17" s="56" customFormat="1" ht="15.75" x14ac:dyDescent="0.25">
      <c r="A57" s="75"/>
      <c r="B57" s="103" t="s">
        <v>241</v>
      </c>
      <c r="C57" s="1185" t="s">
        <v>202</v>
      </c>
      <c r="D57" s="1186"/>
      <c r="E57" s="118"/>
      <c r="F57" s="119"/>
      <c r="G57" s="119"/>
      <c r="H57" s="119"/>
      <c r="I57" s="119"/>
      <c r="J57" s="119"/>
      <c r="K57" s="119"/>
      <c r="L57" s="123"/>
      <c r="M57" s="121"/>
      <c r="N57" s="118"/>
      <c r="O57" s="119"/>
      <c r="P57" s="119"/>
      <c r="Q57" s="120"/>
    </row>
    <row r="58" spans="1:17" s="56" customFormat="1" ht="15.75" x14ac:dyDescent="0.25">
      <c r="A58" s="75"/>
      <c r="B58" s="103"/>
      <c r="C58" s="1204" t="s">
        <v>203</v>
      </c>
      <c r="D58" s="1205"/>
      <c r="E58" s="118"/>
      <c r="F58" s="119"/>
      <c r="G58" s="119"/>
      <c r="H58" s="119"/>
      <c r="I58" s="119"/>
      <c r="J58" s="119"/>
      <c r="K58" s="119"/>
      <c r="L58" s="107" t="s">
        <v>237</v>
      </c>
      <c r="M58" s="121"/>
      <c r="N58" s="118"/>
      <c r="O58" s="119"/>
      <c r="P58" s="119"/>
      <c r="Q58" s="120"/>
    </row>
    <row r="59" spans="1:17" s="56" customFormat="1" ht="15.75" x14ac:dyDescent="0.25">
      <c r="A59" s="75"/>
      <c r="B59" s="103"/>
      <c r="C59" s="1204" t="s">
        <v>204</v>
      </c>
      <c r="D59" s="1205"/>
      <c r="E59" s="118"/>
      <c r="F59" s="119"/>
      <c r="G59" s="119"/>
      <c r="H59" s="119"/>
      <c r="I59" s="119"/>
      <c r="J59" s="119"/>
      <c r="K59" s="119"/>
      <c r="L59" s="107" t="s">
        <v>237</v>
      </c>
      <c r="M59" s="121"/>
      <c r="N59" s="118"/>
      <c r="O59" s="119"/>
      <c r="P59" s="119"/>
      <c r="Q59" s="120"/>
    </row>
    <row r="60" spans="1:17" s="56" customFormat="1" ht="15.75" x14ac:dyDescent="0.25">
      <c r="A60" s="75"/>
      <c r="B60" s="103"/>
      <c r="C60" s="1204" t="s">
        <v>205</v>
      </c>
      <c r="D60" s="1205"/>
      <c r="E60" s="118"/>
      <c r="F60" s="119"/>
      <c r="G60" s="119"/>
      <c r="H60" s="119"/>
      <c r="I60" s="119"/>
      <c r="J60" s="119"/>
      <c r="K60" s="119"/>
      <c r="L60" s="107" t="s">
        <v>237</v>
      </c>
      <c r="M60" s="121"/>
      <c r="N60" s="118"/>
      <c r="O60" s="119"/>
      <c r="P60" s="119"/>
      <c r="Q60" s="120"/>
    </row>
    <row r="61" spans="1:17" s="56" customFormat="1" ht="48.75" x14ac:dyDescent="0.25">
      <c r="A61" s="75">
        <v>111</v>
      </c>
      <c r="B61" s="103"/>
      <c r="C61" s="1204" t="s">
        <v>206</v>
      </c>
      <c r="D61" s="1205"/>
      <c r="E61" s="778" t="s">
        <v>2057</v>
      </c>
      <c r="F61" s="119"/>
      <c r="G61" s="119"/>
      <c r="H61" s="119"/>
      <c r="I61" s="119"/>
      <c r="J61" s="119"/>
      <c r="K61" s="119"/>
      <c r="L61" s="107" t="s">
        <v>237</v>
      </c>
      <c r="M61" s="121"/>
      <c r="N61" s="118"/>
      <c r="O61" s="119"/>
      <c r="P61" s="119"/>
      <c r="Q61" s="120"/>
    </row>
    <row r="62" spans="1:17" s="56" customFormat="1" ht="48.75" x14ac:dyDescent="0.25">
      <c r="A62" s="75">
        <v>111</v>
      </c>
      <c r="B62" s="103"/>
      <c r="C62" s="1204" t="s">
        <v>207</v>
      </c>
      <c r="D62" s="1205"/>
      <c r="E62" s="778" t="s">
        <v>2057</v>
      </c>
      <c r="F62" s="119"/>
      <c r="G62" s="119"/>
      <c r="H62" s="119"/>
      <c r="I62" s="119"/>
      <c r="J62" s="119"/>
      <c r="K62" s="119"/>
      <c r="L62" s="107" t="s">
        <v>237</v>
      </c>
      <c r="M62" s="121"/>
      <c r="N62" s="118"/>
      <c r="O62" s="119"/>
      <c r="P62" s="119"/>
      <c r="Q62" s="120"/>
    </row>
    <row r="63" spans="1:17" s="56" customFormat="1" ht="33" x14ac:dyDescent="0.25">
      <c r="A63" s="75">
        <v>11</v>
      </c>
      <c r="B63" s="103"/>
      <c r="C63" s="1204" t="s">
        <v>208</v>
      </c>
      <c r="D63" s="1205"/>
      <c r="E63" s="778" t="s">
        <v>2057</v>
      </c>
      <c r="F63" s="119"/>
      <c r="G63" s="119"/>
      <c r="H63" s="119"/>
      <c r="I63" s="119"/>
      <c r="J63" s="119"/>
      <c r="K63" s="119"/>
      <c r="L63" s="107" t="s">
        <v>237</v>
      </c>
      <c r="M63" s="121"/>
      <c r="N63" s="118"/>
      <c r="O63" s="119"/>
      <c r="P63" s="119"/>
      <c r="Q63" s="120"/>
    </row>
    <row r="64" spans="1:17" s="56" customFormat="1" ht="48.75" x14ac:dyDescent="0.25">
      <c r="A64" s="75">
        <v>111</v>
      </c>
      <c r="B64" s="103"/>
      <c r="C64" s="1204" t="s">
        <v>2270</v>
      </c>
      <c r="D64" s="1205"/>
      <c r="E64" s="778" t="s">
        <v>2057</v>
      </c>
      <c r="F64" s="119"/>
      <c r="G64" s="119"/>
      <c r="H64" s="119"/>
      <c r="I64" s="119"/>
      <c r="J64" s="119"/>
      <c r="K64" s="119"/>
      <c r="L64" s="107" t="s">
        <v>237</v>
      </c>
      <c r="M64" s="121"/>
      <c r="N64" s="118"/>
      <c r="O64" s="119"/>
      <c r="P64" s="119"/>
      <c r="Q64" s="120"/>
    </row>
    <row r="65" spans="1:17" s="56" customFormat="1" ht="15.75" x14ac:dyDescent="0.25">
      <c r="A65" s="75"/>
      <c r="B65" s="103" t="s">
        <v>241</v>
      </c>
      <c r="C65" s="1185" t="s">
        <v>209</v>
      </c>
      <c r="D65" s="1186"/>
      <c r="E65" s="778" t="s">
        <v>2057</v>
      </c>
      <c r="F65" s="119"/>
      <c r="G65" s="119"/>
      <c r="H65" s="119"/>
      <c r="I65" s="119"/>
      <c r="J65" s="119"/>
      <c r="K65" s="119"/>
      <c r="L65" s="123"/>
      <c r="M65" s="121"/>
      <c r="N65" s="118"/>
      <c r="O65" s="119"/>
      <c r="P65" s="119"/>
      <c r="Q65" s="120"/>
    </row>
    <row r="66" spans="1:17" s="56" customFormat="1" ht="33" x14ac:dyDescent="0.25">
      <c r="A66" s="75">
        <v>11</v>
      </c>
      <c r="B66" s="103"/>
      <c r="C66" s="1204" t="s">
        <v>210</v>
      </c>
      <c r="D66" s="1205"/>
      <c r="E66" s="778" t="s">
        <v>2057</v>
      </c>
      <c r="F66" s="119"/>
      <c r="G66" s="119"/>
      <c r="H66" s="119"/>
      <c r="I66" s="119"/>
      <c r="J66" s="119"/>
      <c r="K66" s="119"/>
      <c r="L66" s="107" t="s">
        <v>237</v>
      </c>
      <c r="M66" s="121"/>
      <c r="N66" s="118"/>
      <c r="O66" s="119"/>
      <c r="P66" s="119"/>
      <c r="Q66" s="120"/>
    </row>
    <row r="67" spans="1:17" s="56" customFormat="1" ht="33" x14ac:dyDescent="0.25">
      <c r="A67" s="75">
        <v>11</v>
      </c>
      <c r="B67" s="103"/>
      <c r="C67" s="1204" t="s">
        <v>211</v>
      </c>
      <c r="D67" s="1205"/>
      <c r="E67" s="778" t="s">
        <v>2057</v>
      </c>
      <c r="F67" s="119"/>
      <c r="G67" s="119"/>
      <c r="H67" s="119"/>
      <c r="I67" s="119"/>
      <c r="J67" s="119"/>
      <c r="K67" s="119"/>
      <c r="L67" s="107" t="s">
        <v>237</v>
      </c>
      <c r="M67" s="121"/>
      <c r="N67" s="118"/>
      <c r="O67" s="119"/>
      <c r="P67" s="119"/>
      <c r="Q67" s="120"/>
    </row>
    <row r="68" spans="1:17" s="56" customFormat="1" ht="33" x14ac:dyDescent="0.25">
      <c r="A68" s="75">
        <v>11</v>
      </c>
      <c r="B68" s="103"/>
      <c r="C68" s="1204" t="s">
        <v>212</v>
      </c>
      <c r="D68" s="1205"/>
      <c r="E68" s="778" t="s">
        <v>2057</v>
      </c>
      <c r="F68" s="119"/>
      <c r="G68" s="119"/>
      <c r="H68" s="119"/>
      <c r="I68" s="119"/>
      <c r="J68" s="119"/>
      <c r="K68" s="119"/>
      <c r="L68" s="107" t="s">
        <v>237</v>
      </c>
      <c r="M68" s="121"/>
      <c r="N68" s="118"/>
      <c r="O68" s="119"/>
      <c r="P68" s="119"/>
      <c r="Q68" s="120"/>
    </row>
    <row r="69" spans="1:17" s="56" customFormat="1" ht="16.5" thickBot="1" x14ac:dyDescent="0.3">
      <c r="A69" s="75"/>
      <c r="B69" s="103"/>
      <c r="C69" s="1206"/>
      <c r="D69" s="1207"/>
      <c r="E69" s="124"/>
      <c r="F69" s="125"/>
      <c r="G69" s="125"/>
      <c r="H69" s="125"/>
      <c r="I69" s="125"/>
      <c r="J69" s="125"/>
      <c r="K69" s="125"/>
      <c r="L69" s="126"/>
      <c r="M69" s="127"/>
      <c r="N69" s="124"/>
      <c r="O69" s="125"/>
      <c r="P69" s="125"/>
      <c r="Q69" s="128"/>
    </row>
    <row r="70" spans="1:17" s="56" customFormat="1" ht="16.5" thickBot="1" x14ac:dyDescent="0.3">
      <c r="A70" s="75"/>
      <c r="C70" s="1208" t="s">
        <v>236</v>
      </c>
      <c r="D70" s="1208"/>
      <c r="Q70" s="129"/>
    </row>
    <row r="71" spans="1:17" s="56" customFormat="1" ht="49.5" thickBot="1" x14ac:dyDescent="0.3">
      <c r="A71" s="75">
        <v>111</v>
      </c>
      <c r="C71" s="1182"/>
      <c r="D71" s="1183"/>
      <c r="E71" s="1183"/>
      <c r="F71" s="1183"/>
      <c r="G71" s="1183"/>
      <c r="H71" s="1183"/>
      <c r="I71" s="1183"/>
      <c r="J71" s="1183"/>
      <c r="K71" s="1183"/>
      <c r="L71" s="1183"/>
      <c r="M71" s="1183"/>
      <c r="N71" s="1183"/>
      <c r="O71" s="1183"/>
      <c r="P71" s="1183"/>
      <c r="Q71" s="1184"/>
    </row>
    <row r="72" spans="1:17" s="56" customFormat="1" ht="15.75" x14ac:dyDescent="0.25">
      <c r="A72" s="75"/>
      <c r="Q72" s="129"/>
    </row>
  </sheetData>
  <mergeCells count="75">
    <mergeCell ref="C70:D70"/>
    <mergeCell ref="L7:M7"/>
    <mergeCell ref="L8:M8"/>
    <mergeCell ref="L18:M19"/>
    <mergeCell ref="Q2:Q4"/>
    <mergeCell ref="P3:P4"/>
    <mergeCell ref="C67:D67"/>
    <mergeCell ref="C68:D68"/>
    <mergeCell ref="C69:D69"/>
    <mergeCell ref="C58:D58"/>
    <mergeCell ref="C59:D59"/>
    <mergeCell ref="C60:D60"/>
    <mergeCell ref="C61:D61"/>
    <mergeCell ref="C62:D62"/>
    <mergeCell ref="C63:D63"/>
    <mergeCell ref="C64:D64"/>
    <mergeCell ref="C65:D65"/>
    <mergeCell ref="C66:D66"/>
    <mergeCell ref="C57:D57"/>
    <mergeCell ref="C52:D52"/>
    <mergeCell ref="C53:D53"/>
    <mergeCell ref="C54:D54"/>
    <mergeCell ref="C55:D55"/>
    <mergeCell ref="C56:D56"/>
    <mergeCell ref="C44:D44"/>
    <mergeCell ref="C45:D45"/>
    <mergeCell ref="C46:D46"/>
    <mergeCell ref="C47:D47"/>
    <mergeCell ref="C48:D48"/>
    <mergeCell ref="C49:D49"/>
    <mergeCell ref="C50:D50"/>
    <mergeCell ref="C51:D51"/>
    <mergeCell ref="C26:D26"/>
    <mergeCell ref="D9:Q9"/>
    <mergeCell ref="E18:K18"/>
    <mergeCell ref="N18:P18"/>
    <mergeCell ref="D10:Q10"/>
    <mergeCell ref="B12:D12"/>
    <mergeCell ref="C23:D23"/>
    <mergeCell ref="C24:D24"/>
    <mergeCell ref="C25:D25"/>
    <mergeCell ref="C30:D30"/>
    <mergeCell ref="C31:D31"/>
    <mergeCell ref="C32:D32"/>
    <mergeCell ref="C33:D33"/>
    <mergeCell ref="C34:D34"/>
    <mergeCell ref="C42:D42"/>
    <mergeCell ref="C35:D35"/>
    <mergeCell ref="C36:D36"/>
    <mergeCell ref="C37:D37"/>
    <mergeCell ref="C38:D38"/>
    <mergeCell ref="B9:C10"/>
    <mergeCell ref="Q18:Q19"/>
    <mergeCell ref="H6:K6"/>
    <mergeCell ref="N6:P6"/>
    <mergeCell ref="H7:K7"/>
    <mergeCell ref="N7:P7"/>
    <mergeCell ref="H8:K8"/>
    <mergeCell ref="N8:P8"/>
    <mergeCell ref="C71:Q71"/>
    <mergeCell ref="C20:D20"/>
    <mergeCell ref="C43:D43"/>
    <mergeCell ref="D1:P1"/>
    <mergeCell ref="D2:P2"/>
    <mergeCell ref="C18:D19"/>
    <mergeCell ref="C39:D39"/>
    <mergeCell ref="C40:D40"/>
    <mergeCell ref="C41:D41"/>
    <mergeCell ref="C27:D27"/>
    <mergeCell ref="C28:D28"/>
    <mergeCell ref="C29:D29"/>
    <mergeCell ref="C21:D21"/>
    <mergeCell ref="C22:D22"/>
    <mergeCell ref="H5:K5"/>
    <mergeCell ref="N5:P5"/>
  </mergeCells>
  <conditionalFormatting sqref="C38:D56">
    <cfRule type="duplicateValues" dxfId="104" priority="86"/>
  </conditionalFormatting>
  <dataValidations count="6">
    <dataValidation type="custom" allowBlank="1" showInputMessage="1" showErrorMessage="1" sqref="E20:E40 F25:K40 E65:K68" xr:uid="{2B34A399-F0C4-40CF-9A21-5A09349813CC}">
      <formula1>E12</formula1>
    </dataValidation>
    <dataValidation type="custom" allowBlank="1" showInputMessage="1" showErrorMessage="1" sqref="E57:K57 E63:K64 E46:K47" xr:uid="{0F46060F-B897-4DBD-A2C0-95FA16BE4AE8}">
      <formula1>#REF!</formula1>
    </dataValidation>
    <dataValidation type="custom" allowBlank="1" showInputMessage="1" showErrorMessage="1" sqref="E45:K45" xr:uid="{5B5F0BE1-619D-4CE8-BC38-16FC6FD80A4A}">
      <formula1>E40</formula1>
    </dataValidation>
    <dataValidation type="custom" allowBlank="1" showInputMessage="1" showErrorMessage="1" sqref="E41:K44 E58:K62" xr:uid="{4DF7B5F8-C5F3-4B87-8A2B-B045C511F434}">
      <formula1>E35</formula1>
    </dataValidation>
    <dataValidation type="custom" allowBlank="1" showInputMessage="1" showErrorMessage="1" sqref="E48:K56" xr:uid="{B9D3AFD6-AC3D-44B2-930D-874B85D9CE87}">
      <formula1>E41</formula1>
    </dataValidation>
    <dataValidation type="list" allowBlank="1" showInputMessage="1" showErrorMessage="1" sqref="Q21:Q68" xr:uid="{1E286FFC-056D-42EA-AB68-A883FBFD89B3}">
      <formula1>$I$13:$I$15</formula1>
    </dataValidation>
  </dataValidations>
  <pageMargins left="0.41" right="0.35433070866141736" top="0.39370078740157483" bottom="0.39370078740157483" header="0.31496062992125984" footer="0.31496062992125984"/>
  <pageSetup paperSize="9" scale="6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pageSetUpPr fitToPage="1"/>
  </sheetPr>
  <dimension ref="A1:S35"/>
  <sheetViews>
    <sheetView view="pageBreakPreview" topLeftCell="A7" zoomScale="90" zoomScaleNormal="100" zoomScaleSheetLayoutView="90" workbookViewId="0">
      <selection activeCell="D13" sqref="D13"/>
    </sheetView>
  </sheetViews>
  <sheetFormatPr baseColWidth="10" defaultRowHeight="18.75" customHeight="1" x14ac:dyDescent="0.25"/>
  <cols>
    <col min="1" max="1" width="1.5703125" style="788" customWidth="1"/>
    <col min="2" max="2" width="23.140625" style="824" customWidth="1"/>
    <col min="3" max="3" width="15.85546875" style="817" customWidth="1"/>
    <col min="4" max="4" width="82" style="825" customWidth="1"/>
    <col min="5" max="5" width="13.7109375" style="144" customWidth="1"/>
    <col min="6" max="6" width="16.42578125" style="144" customWidth="1"/>
    <col min="7" max="7" width="22.28515625" style="144" customWidth="1"/>
    <col min="8" max="8" width="21.28515625" style="144" customWidth="1"/>
    <col min="9" max="256" width="11.42578125" style="144"/>
    <col min="257" max="257" width="1.5703125" style="144" customWidth="1"/>
    <col min="258" max="258" width="23.140625" style="144" customWidth="1"/>
    <col min="259" max="259" width="15.85546875" style="144" customWidth="1"/>
    <col min="260" max="260" width="82" style="144" customWidth="1"/>
    <col min="261" max="261" width="13.7109375" style="144" customWidth="1"/>
    <col min="262" max="262" width="16.42578125" style="144" customWidth="1"/>
    <col min="263" max="263" width="22.28515625" style="144" customWidth="1"/>
    <col min="264" max="264" width="21.28515625" style="144" customWidth="1"/>
    <col min="265" max="512" width="11.42578125" style="144"/>
    <col min="513" max="513" width="1.5703125" style="144" customWidth="1"/>
    <col min="514" max="514" width="23.140625" style="144" customWidth="1"/>
    <col min="515" max="515" width="15.85546875" style="144" customWidth="1"/>
    <col min="516" max="516" width="82" style="144" customWidth="1"/>
    <col min="517" max="517" width="13.7109375" style="144" customWidth="1"/>
    <col min="518" max="518" width="16.42578125" style="144" customWidth="1"/>
    <col min="519" max="519" width="22.28515625" style="144" customWidth="1"/>
    <col min="520" max="520" width="21.28515625" style="144" customWidth="1"/>
    <col min="521" max="768" width="11.42578125" style="144"/>
    <col min="769" max="769" width="1.5703125" style="144" customWidth="1"/>
    <col min="770" max="770" width="23.140625" style="144" customWidth="1"/>
    <col min="771" max="771" width="15.85546875" style="144" customWidth="1"/>
    <col min="772" max="772" width="82" style="144" customWidth="1"/>
    <col min="773" max="773" width="13.7109375" style="144" customWidth="1"/>
    <col min="774" max="774" width="16.42578125" style="144" customWidth="1"/>
    <col min="775" max="775" width="22.28515625" style="144" customWidth="1"/>
    <col min="776" max="776" width="21.28515625" style="144" customWidth="1"/>
    <col min="777" max="1024" width="11.42578125" style="144"/>
    <col min="1025" max="1025" width="1.5703125" style="144" customWidth="1"/>
    <col min="1026" max="1026" width="23.140625" style="144" customWidth="1"/>
    <col min="1027" max="1027" width="15.85546875" style="144" customWidth="1"/>
    <col min="1028" max="1028" width="82" style="144" customWidth="1"/>
    <col min="1029" max="1029" width="13.7109375" style="144" customWidth="1"/>
    <col min="1030" max="1030" width="16.42578125" style="144" customWidth="1"/>
    <col min="1031" max="1031" width="22.28515625" style="144" customWidth="1"/>
    <col min="1032" max="1032" width="21.28515625" style="144" customWidth="1"/>
    <col min="1033" max="1280" width="11.42578125" style="144"/>
    <col min="1281" max="1281" width="1.5703125" style="144" customWidth="1"/>
    <col min="1282" max="1282" width="23.140625" style="144" customWidth="1"/>
    <col min="1283" max="1283" width="15.85546875" style="144" customWidth="1"/>
    <col min="1284" max="1284" width="82" style="144" customWidth="1"/>
    <col min="1285" max="1285" width="13.7109375" style="144" customWidth="1"/>
    <col min="1286" max="1286" width="16.42578125" style="144" customWidth="1"/>
    <col min="1287" max="1287" width="22.28515625" style="144" customWidth="1"/>
    <col min="1288" max="1288" width="21.28515625" style="144" customWidth="1"/>
    <col min="1289" max="1536" width="11.42578125" style="144"/>
    <col min="1537" max="1537" width="1.5703125" style="144" customWidth="1"/>
    <col min="1538" max="1538" width="23.140625" style="144" customWidth="1"/>
    <col min="1539" max="1539" width="15.85546875" style="144" customWidth="1"/>
    <col min="1540" max="1540" width="82" style="144" customWidth="1"/>
    <col min="1541" max="1541" width="13.7109375" style="144" customWidth="1"/>
    <col min="1542" max="1542" width="16.42578125" style="144" customWidth="1"/>
    <col min="1543" max="1543" width="22.28515625" style="144" customWidth="1"/>
    <col min="1544" max="1544" width="21.28515625" style="144" customWidth="1"/>
    <col min="1545" max="1792" width="11.42578125" style="144"/>
    <col min="1793" max="1793" width="1.5703125" style="144" customWidth="1"/>
    <col min="1794" max="1794" width="23.140625" style="144" customWidth="1"/>
    <col min="1795" max="1795" width="15.85546875" style="144" customWidth="1"/>
    <col min="1796" max="1796" width="82" style="144" customWidth="1"/>
    <col min="1797" max="1797" width="13.7109375" style="144" customWidth="1"/>
    <col min="1798" max="1798" width="16.42578125" style="144" customWidth="1"/>
    <col min="1799" max="1799" width="22.28515625" style="144" customWidth="1"/>
    <col min="1800" max="1800" width="21.28515625" style="144" customWidth="1"/>
    <col min="1801" max="2048" width="11.42578125" style="144"/>
    <col min="2049" max="2049" width="1.5703125" style="144" customWidth="1"/>
    <col min="2050" max="2050" width="23.140625" style="144" customWidth="1"/>
    <col min="2051" max="2051" width="15.85546875" style="144" customWidth="1"/>
    <col min="2052" max="2052" width="82" style="144" customWidth="1"/>
    <col min="2053" max="2053" width="13.7109375" style="144" customWidth="1"/>
    <col min="2054" max="2054" width="16.42578125" style="144" customWidth="1"/>
    <col min="2055" max="2055" width="22.28515625" style="144" customWidth="1"/>
    <col min="2056" max="2056" width="21.28515625" style="144" customWidth="1"/>
    <col min="2057" max="2304" width="11.42578125" style="144"/>
    <col min="2305" max="2305" width="1.5703125" style="144" customWidth="1"/>
    <col min="2306" max="2306" width="23.140625" style="144" customWidth="1"/>
    <col min="2307" max="2307" width="15.85546875" style="144" customWidth="1"/>
    <col min="2308" max="2308" width="82" style="144" customWidth="1"/>
    <col min="2309" max="2309" width="13.7109375" style="144" customWidth="1"/>
    <col min="2310" max="2310" width="16.42578125" style="144" customWidth="1"/>
    <col min="2311" max="2311" width="22.28515625" style="144" customWidth="1"/>
    <col min="2312" max="2312" width="21.28515625" style="144" customWidth="1"/>
    <col min="2313" max="2560" width="11.42578125" style="144"/>
    <col min="2561" max="2561" width="1.5703125" style="144" customWidth="1"/>
    <col min="2562" max="2562" width="23.140625" style="144" customWidth="1"/>
    <col min="2563" max="2563" width="15.85546875" style="144" customWidth="1"/>
    <col min="2564" max="2564" width="82" style="144" customWidth="1"/>
    <col min="2565" max="2565" width="13.7109375" style="144" customWidth="1"/>
    <col min="2566" max="2566" width="16.42578125" style="144" customWidth="1"/>
    <col min="2567" max="2567" width="22.28515625" style="144" customWidth="1"/>
    <col min="2568" max="2568" width="21.28515625" style="144" customWidth="1"/>
    <col min="2569" max="2816" width="11.42578125" style="144"/>
    <col min="2817" max="2817" width="1.5703125" style="144" customWidth="1"/>
    <col min="2818" max="2818" width="23.140625" style="144" customWidth="1"/>
    <col min="2819" max="2819" width="15.85546875" style="144" customWidth="1"/>
    <col min="2820" max="2820" width="82" style="144" customWidth="1"/>
    <col min="2821" max="2821" width="13.7109375" style="144" customWidth="1"/>
    <col min="2822" max="2822" width="16.42578125" style="144" customWidth="1"/>
    <col min="2823" max="2823" width="22.28515625" style="144" customWidth="1"/>
    <col min="2824" max="2824" width="21.28515625" style="144" customWidth="1"/>
    <col min="2825" max="3072" width="11.42578125" style="144"/>
    <col min="3073" max="3073" width="1.5703125" style="144" customWidth="1"/>
    <col min="3074" max="3074" width="23.140625" style="144" customWidth="1"/>
    <col min="3075" max="3075" width="15.85546875" style="144" customWidth="1"/>
    <col min="3076" max="3076" width="82" style="144" customWidth="1"/>
    <col min="3077" max="3077" width="13.7109375" style="144" customWidth="1"/>
    <col min="3078" max="3078" width="16.42578125" style="144" customWidth="1"/>
    <col min="3079" max="3079" width="22.28515625" style="144" customWidth="1"/>
    <col min="3080" max="3080" width="21.28515625" style="144" customWidth="1"/>
    <col min="3081" max="3328" width="11.42578125" style="144"/>
    <col min="3329" max="3329" width="1.5703125" style="144" customWidth="1"/>
    <col min="3330" max="3330" width="23.140625" style="144" customWidth="1"/>
    <col min="3331" max="3331" width="15.85546875" style="144" customWidth="1"/>
    <col min="3332" max="3332" width="82" style="144" customWidth="1"/>
    <col min="3333" max="3333" width="13.7109375" style="144" customWidth="1"/>
    <col min="3334" max="3334" width="16.42578125" style="144" customWidth="1"/>
    <col min="3335" max="3335" width="22.28515625" style="144" customWidth="1"/>
    <col min="3336" max="3336" width="21.28515625" style="144" customWidth="1"/>
    <col min="3337" max="3584" width="11.42578125" style="144"/>
    <col min="3585" max="3585" width="1.5703125" style="144" customWidth="1"/>
    <col min="3586" max="3586" width="23.140625" style="144" customWidth="1"/>
    <col min="3587" max="3587" width="15.85546875" style="144" customWidth="1"/>
    <col min="3588" max="3588" width="82" style="144" customWidth="1"/>
    <col min="3589" max="3589" width="13.7109375" style="144" customWidth="1"/>
    <col min="3590" max="3590" width="16.42578125" style="144" customWidth="1"/>
    <col min="3591" max="3591" width="22.28515625" style="144" customWidth="1"/>
    <col min="3592" max="3592" width="21.28515625" style="144" customWidth="1"/>
    <col min="3593" max="3840" width="11.42578125" style="144"/>
    <col min="3841" max="3841" width="1.5703125" style="144" customWidth="1"/>
    <col min="3842" max="3842" width="23.140625" style="144" customWidth="1"/>
    <col min="3843" max="3843" width="15.85546875" style="144" customWidth="1"/>
    <col min="3844" max="3844" width="82" style="144" customWidth="1"/>
    <col min="3845" max="3845" width="13.7109375" style="144" customWidth="1"/>
    <col min="3846" max="3846" width="16.42578125" style="144" customWidth="1"/>
    <col min="3847" max="3847" width="22.28515625" style="144" customWidth="1"/>
    <col min="3848" max="3848" width="21.28515625" style="144" customWidth="1"/>
    <col min="3849" max="4096" width="11.42578125" style="144"/>
    <col min="4097" max="4097" width="1.5703125" style="144" customWidth="1"/>
    <col min="4098" max="4098" width="23.140625" style="144" customWidth="1"/>
    <col min="4099" max="4099" width="15.85546875" style="144" customWidth="1"/>
    <col min="4100" max="4100" width="82" style="144" customWidth="1"/>
    <col min="4101" max="4101" width="13.7109375" style="144" customWidth="1"/>
    <col min="4102" max="4102" width="16.42578125" style="144" customWidth="1"/>
    <col min="4103" max="4103" width="22.28515625" style="144" customWidth="1"/>
    <col min="4104" max="4104" width="21.28515625" style="144" customWidth="1"/>
    <col min="4105" max="4352" width="11.42578125" style="144"/>
    <col min="4353" max="4353" width="1.5703125" style="144" customWidth="1"/>
    <col min="4354" max="4354" width="23.140625" style="144" customWidth="1"/>
    <col min="4355" max="4355" width="15.85546875" style="144" customWidth="1"/>
    <col min="4356" max="4356" width="82" style="144" customWidth="1"/>
    <col min="4357" max="4357" width="13.7109375" style="144" customWidth="1"/>
    <col min="4358" max="4358" width="16.42578125" style="144" customWidth="1"/>
    <col min="4359" max="4359" width="22.28515625" style="144" customWidth="1"/>
    <col min="4360" max="4360" width="21.28515625" style="144" customWidth="1"/>
    <col min="4361" max="4608" width="11.42578125" style="144"/>
    <col min="4609" max="4609" width="1.5703125" style="144" customWidth="1"/>
    <col min="4610" max="4610" width="23.140625" style="144" customWidth="1"/>
    <col min="4611" max="4611" width="15.85546875" style="144" customWidth="1"/>
    <col min="4612" max="4612" width="82" style="144" customWidth="1"/>
    <col min="4613" max="4613" width="13.7109375" style="144" customWidth="1"/>
    <col min="4614" max="4614" width="16.42578125" style="144" customWidth="1"/>
    <col min="4615" max="4615" width="22.28515625" style="144" customWidth="1"/>
    <col min="4616" max="4616" width="21.28515625" style="144" customWidth="1"/>
    <col min="4617" max="4864" width="11.42578125" style="144"/>
    <col min="4865" max="4865" width="1.5703125" style="144" customWidth="1"/>
    <col min="4866" max="4866" width="23.140625" style="144" customWidth="1"/>
    <col min="4867" max="4867" width="15.85546875" style="144" customWidth="1"/>
    <col min="4868" max="4868" width="82" style="144" customWidth="1"/>
    <col min="4869" max="4869" width="13.7109375" style="144" customWidth="1"/>
    <col min="4870" max="4870" width="16.42578125" style="144" customWidth="1"/>
    <col min="4871" max="4871" width="22.28515625" style="144" customWidth="1"/>
    <col min="4872" max="4872" width="21.28515625" style="144" customWidth="1"/>
    <col min="4873" max="5120" width="11.42578125" style="144"/>
    <col min="5121" max="5121" width="1.5703125" style="144" customWidth="1"/>
    <col min="5122" max="5122" width="23.140625" style="144" customWidth="1"/>
    <col min="5123" max="5123" width="15.85546875" style="144" customWidth="1"/>
    <col min="5124" max="5124" width="82" style="144" customWidth="1"/>
    <col min="5125" max="5125" width="13.7109375" style="144" customWidth="1"/>
    <col min="5126" max="5126" width="16.42578125" style="144" customWidth="1"/>
    <col min="5127" max="5127" width="22.28515625" style="144" customWidth="1"/>
    <col min="5128" max="5128" width="21.28515625" style="144" customWidth="1"/>
    <col min="5129" max="5376" width="11.42578125" style="144"/>
    <col min="5377" max="5377" width="1.5703125" style="144" customWidth="1"/>
    <col min="5378" max="5378" width="23.140625" style="144" customWidth="1"/>
    <col min="5379" max="5379" width="15.85546875" style="144" customWidth="1"/>
    <col min="5380" max="5380" width="82" style="144" customWidth="1"/>
    <col min="5381" max="5381" width="13.7109375" style="144" customWidth="1"/>
    <col min="5382" max="5382" width="16.42578125" style="144" customWidth="1"/>
    <col min="5383" max="5383" width="22.28515625" style="144" customWidth="1"/>
    <col min="5384" max="5384" width="21.28515625" style="144" customWidth="1"/>
    <col min="5385" max="5632" width="11.42578125" style="144"/>
    <col min="5633" max="5633" width="1.5703125" style="144" customWidth="1"/>
    <col min="5634" max="5634" width="23.140625" style="144" customWidth="1"/>
    <col min="5635" max="5635" width="15.85546875" style="144" customWidth="1"/>
    <col min="5636" max="5636" width="82" style="144" customWidth="1"/>
    <col min="5637" max="5637" width="13.7109375" style="144" customWidth="1"/>
    <col min="5638" max="5638" width="16.42578125" style="144" customWidth="1"/>
    <col min="5639" max="5639" width="22.28515625" style="144" customWidth="1"/>
    <col min="5640" max="5640" width="21.28515625" style="144" customWidth="1"/>
    <col min="5641" max="5888" width="11.42578125" style="144"/>
    <col min="5889" max="5889" width="1.5703125" style="144" customWidth="1"/>
    <col min="5890" max="5890" width="23.140625" style="144" customWidth="1"/>
    <col min="5891" max="5891" width="15.85546875" style="144" customWidth="1"/>
    <col min="5892" max="5892" width="82" style="144" customWidth="1"/>
    <col min="5893" max="5893" width="13.7109375" style="144" customWidth="1"/>
    <col min="5894" max="5894" width="16.42578125" style="144" customWidth="1"/>
    <col min="5895" max="5895" width="22.28515625" style="144" customWidth="1"/>
    <col min="5896" max="5896" width="21.28515625" style="144" customWidth="1"/>
    <col min="5897" max="6144" width="11.42578125" style="144"/>
    <col min="6145" max="6145" width="1.5703125" style="144" customWidth="1"/>
    <col min="6146" max="6146" width="23.140625" style="144" customWidth="1"/>
    <col min="6147" max="6147" width="15.85546875" style="144" customWidth="1"/>
    <col min="6148" max="6148" width="82" style="144" customWidth="1"/>
    <col min="6149" max="6149" width="13.7109375" style="144" customWidth="1"/>
    <col min="6150" max="6150" width="16.42578125" style="144" customWidth="1"/>
    <col min="6151" max="6151" width="22.28515625" style="144" customWidth="1"/>
    <col min="6152" max="6152" width="21.28515625" style="144" customWidth="1"/>
    <col min="6153" max="6400" width="11.42578125" style="144"/>
    <col min="6401" max="6401" width="1.5703125" style="144" customWidth="1"/>
    <col min="6402" max="6402" width="23.140625" style="144" customWidth="1"/>
    <col min="6403" max="6403" width="15.85546875" style="144" customWidth="1"/>
    <col min="6404" max="6404" width="82" style="144" customWidth="1"/>
    <col min="6405" max="6405" width="13.7109375" style="144" customWidth="1"/>
    <col min="6406" max="6406" width="16.42578125" style="144" customWidth="1"/>
    <col min="6407" max="6407" width="22.28515625" style="144" customWidth="1"/>
    <col min="6408" max="6408" width="21.28515625" style="144" customWidth="1"/>
    <col min="6409" max="6656" width="11.42578125" style="144"/>
    <col min="6657" max="6657" width="1.5703125" style="144" customWidth="1"/>
    <col min="6658" max="6658" width="23.140625" style="144" customWidth="1"/>
    <col min="6659" max="6659" width="15.85546875" style="144" customWidth="1"/>
    <col min="6660" max="6660" width="82" style="144" customWidth="1"/>
    <col min="6661" max="6661" width="13.7109375" style="144" customWidth="1"/>
    <col min="6662" max="6662" width="16.42578125" style="144" customWidth="1"/>
    <col min="6663" max="6663" width="22.28515625" style="144" customWidth="1"/>
    <col min="6664" max="6664" width="21.28515625" style="144" customWidth="1"/>
    <col min="6665" max="6912" width="11.42578125" style="144"/>
    <col min="6913" max="6913" width="1.5703125" style="144" customWidth="1"/>
    <col min="6914" max="6914" width="23.140625" style="144" customWidth="1"/>
    <col min="6915" max="6915" width="15.85546875" style="144" customWidth="1"/>
    <col min="6916" max="6916" width="82" style="144" customWidth="1"/>
    <col min="6917" max="6917" width="13.7109375" style="144" customWidth="1"/>
    <col min="6918" max="6918" width="16.42578125" style="144" customWidth="1"/>
    <col min="6919" max="6919" width="22.28515625" style="144" customWidth="1"/>
    <col min="6920" max="6920" width="21.28515625" style="144" customWidth="1"/>
    <col min="6921" max="7168" width="11.42578125" style="144"/>
    <col min="7169" max="7169" width="1.5703125" style="144" customWidth="1"/>
    <col min="7170" max="7170" width="23.140625" style="144" customWidth="1"/>
    <col min="7171" max="7171" width="15.85546875" style="144" customWidth="1"/>
    <col min="7172" max="7172" width="82" style="144" customWidth="1"/>
    <col min="7173" max="7173" width="13.7109375" style="144" customWidth="1"/>
    <col min="7174" max="7174" width="16.42578125" style="144" customWidth="1"/>
    <col min="7175" max="7175" width="22.28515625" style="144" customWidth="1"/>
    <col min="7176" max="7176" width="21.28515625" style="144" customWidth="1"/>
    <col min="7177" max="7424" width="11.42578125" style="144"/>
    <col min="7425" max="7425" width="1.5703125" style="144" customWidth="1"/>
    <col min="7426" max="7426" width="23.140625" style="144" customWidth="1"/>
    <col min="7427" max="7427" width="15.85546875" style="144" customWidth="1"/>
    <col min="7428" max="7428" width="82" style="144" customWidth="1"/>
    <col min="7429" max="7429" width="13.7109375" style="144" customWidth="1"/>
    <col min="7430" max="7430" width="16.42578125" style="144" customWidth="1"/>
    <col min="7431" max="7431" width="22.28515625" style="144" customWidth="1"/>
    <col min="7432" max="7432" width="21.28515625" style="144" customWidth="1"/>
    <col min="7433" max="7680" width="11.42578125" style="144"/>
    <col min="7681" max="7681" width="1.5703125" style="144" customWidth="1"/>
    <col min="7682" max="7682" width="23.140625" style="144" customWidth="1"/>
    <col min="7683" max="7683" width="15.85546875" style="144" customWidth="1"/>
    <col min="7684" max="7684" width="82" style="144" customWidth="1"/>
    <col min="7685" max="7685" width="13.7109375" style="144" customWidth="1"/>
    <col min="7686" max="7686" width="16.42578125" style="144" customWidth="1"/>
    <col min="7687" max="7687" width="22.28515625" style="144" customWidth="1"/>
    <col min="7688" max="7688" width="21.28515625" style="144" customWidth="1"/>
    <col min="7689" max="7936" width="11.42578125" style="144"/>
    <col min="7937" max="7937" width="1.5703125" style="144" customWidth="1"/>
    <col min="7938" max="7938" width="23.140625" style="144" customWidth="1"/>
    <col min="7939" max="7939" width="15.85546875" style="144" customWidth="1"/>
    <col min="7940" max="7940" width="82" style="144" customWidth="1"/>
    <col min="7941" max="7941" width="13.7109375" style="144" customWidth="1"/>
    <col min="7942" max="7942" width="16.42578125" style="144" customWidth="1"/>
    <col min="7943" max="7943" width="22.28515625" style="144" customWidth="1"/>
    <col min="7944" max="7944" width="21.28515625" style="144" customWidth="1"/>
    <col min="7945" max="8192" width="11.42578125" style="144"/>
    <col min="8193" max="8193" width="1.5703125" style="144" customWidth="1"/>
    <col min="8194" max="8194" width="23.140625" style="144" customWidth="1"/>
    <col min="8195" max="8195" width="15.85546875" style="144" customWidth="1"/>
    <col min="8196" max="8196" width="82" style="144" customWidth="1"/>
    <col min="8197" max="8197" width="13.7109375" style="144" customWidth="1"/>
    <col min="8198" max="8198" width="16.42578125" style="144" customWidth="1"/>
    <col min="8199" max="8199" width="22.28515625" style="144" customWidth="1"/>
    <col min="8200" max="8200" width="21.28515625" style="144" customWidth="1"/>
    <col min="8201" max="8448" width="11.42578125" style="144"/>
    <col min="8449" max="8449" width="1.5703125" style="144" customWidth="1"/>
    <col min="8450" max="8450" width="23.140625" style="144" customWidth="1"/>
    <col min="8451" max="8451" width="15.85546875" style="144" customWidth="1"/>
    <col min="8452" max="8452" width="82" style="144" customWidth="1"/>
    <col min="8453" max="8453" width="13.7109375" style="144" customWidth="1"/>
    <col min="8454" max="8454" width="16.42578125" style="144" customWidth="1"/>
    <col min="8455" max="8455" width="22.28515625" style="144" customWidth="1"/>
    <col min="8456" max="8456" width="21.28515625" style="144" customWidth="1"/>
    <col min="8457" max="8704" width="11.42578125" style="144"/>
    <col min="8705" max="8705" width="1.5703125" style="144" customWidth="1"/>
    <col min="8706" max="8706" width="23.140625" style="144" customWidth="1"/>
    <col min="8707" max="8707" width="15.85546875" style="144" customWidth="1"/>
    <col min="8708" max="8708" width="82" style="144" customWidth="1"/>
    <col min="8709" max="8709" width="13.7109375" style="144" customWidth="1"/>
    <col min="8710" max="8710" width="16.42578125" style="144" customWidth="1"/>
    <col min="8711" max="8711" width="22.28515625" style="144" customWidth="1"/>
    <col min="8712" max="8712" width="21.28515625" style="144" customWidth="1"/>
    <col min="8713" max="8960" width="11.42578125" style="144"/>
    <col min="8961" max="8961" width="1.5703125" style="144" customWidth="1"/>
    <col min="8962" max="8962" width="23.140625" style="144" customWidth="1"/>
    <col min="8963" max="8963" width="15.85546875" style="144" customWidth="1"/>
    <col min="8964" max="8964" width="82" style="144" customWidth="1"/>
    <col min="8965" max="8965" width="13.7109375" style="144" customWidth="1"/>
    <col min="8966" max="8966" width="16.42578125" style="144" customWidth="1"/>
    <col min="8967" max="8967" width="22.28515625" style="144" customWidth="1"/>
    <col min="8968" max="8968" width="21.28515625" style="144" customWidth="1"/>
    <col min="8969" max="9216" width="11.42578125" style="144"/>
    <col min="9217" max="9217" width="1.5703125" style="144" customWidth="1"/>
    <col min="9218" max="9218" width="23.140625" style="144" customWidth="1"/>
    <col min="9219" max="9219" width="15.85546875" style="144" customWidth="1"/>
    <col min="9220" max="9220" width="82" style="144" customWidth="1"/>
    <col min="9221" max="9221" width="13.7109375" style="144" customWidth="1"/>
    <col min="9222" max="9222" width="16.42578125" style="144" customWidth="1"/>
    <col min="9223" max="9223" width="22.28515625" style="144" customWidth="1"/>
    <col min="9224" max="9224" width="21.28515625" style="144" customWidth="1"/>
    <col min="9225" max="9472" width="11.42578125" style="144"/>
    <col min="9473" max="9473" width="1.5703125" style="144" customWidth="1"/>
    <col min="9474" max="9474" width="23.140625" style="144" customWidth="1"/>
    <col min="9475" max="9475" width="15.85546875" style="144" customWidth="1"/>
    <col min="9476" max="9476" width="82" style="144" customWidth="1"/>
    <col min="9477" max="9477" width="13.7109375" style="144" customWidth="1"/>
    <col min="9478" max="9478" width="16.42578125" style="144" customWidth="1"/>
    <col min="9479" max="9479" width="22.28515625" style="144" customWidth="1"/>
    <col min="9480" max="9480" width="21.28515625" style="144" customWidth="1"/>
    <col min="9481" max="9728" width="11.42578125" style="144"/>
    <col min="9729" max="9729" width="1.5703125" style="144" customWidth="1"/>
    <col min="9730" max="9730" width="23.140625" style="144" customWidth="1"/>
    <col min="9731" max="9731" width="15.85546875" style="144" customWidth="1"/>
    <col min="9732" max="9732" width="82" style="144" customWidth="1"/>
    <col min="9733" max="9733" width="13.7109375" style="144" customWidth="1"/>
    <col min="9734" max="9734" width="16.42578125" style="144" customWidth="1"/>
    <col min="9735" max="9735" width="22.28515625" style="144" customWidth="1"/>
    <col min="9736" max="9736" width="21.28515625" style="144" customWidth="1"/>
    <col min="9737" max="9984" width="11.42578125" style="144"/>
    <col min="9985" max="9985" width="1.5703125" style="144" customWidth="1"/>
    <col min="9986" max="9986" width="23.140625" style="144" customWidth="1"/>
    <col min="9987" max="9987" width="15.85546875" style="144" customWidth="1"/>
    <col min="9988" max="9988" width="82" style="144" customWidth="1"/>
    <col min="9989" max="9989" width="13.7109375" style="144" customWidth="1"/>
    <col min="9990" max="9990" width="16.42578125" style="144" customWidth="1"/>
    <col min="9991" max="9991" width="22.28515625" style="144" customWidth="1"/>
    <col min="9992" max="9992" width="21.28515625" style="144" customWidth="1"/>
    <col min="9993" max="10240" width="11.42578125" style="144"/>
    <col min="10241" max="10241" width="1.5703125" style="144" customWidth="1"/>
    <col min="10242" max="10242" width="23.140625" style="144" customWidth="1"/>
    <col min="10243" max="10243" width="15.85546875" style="144" customWidth="1"/>
    <col min="10244" max="10244" width="82" style="144" customWidth="1"/>
    <col min="10245" max="10245" width="13.7109375" style="144" customWidth="1"/>
    <col min="10246" max="10246" width="16.42578125" style="144" customWidth="1"/>
    <col min="10247" max="10247" width="22.28515625" style="144" customWidth="1"/>
    <col min="10248" max="10248" width="21.28515625" style="144" customWidth="1"/>
    <col min="10249" max="10496" width="11.42578125" style="144"/>
    <col min="10497" max="10497" width="1.5703125" style="144" customWidth="1"/>
    <col min="10498" max="10498" width="23.140625" style="144" customWidth="1"/>
    <col min="10499" max="10499" width="15.85546875" style="144" customWidth="1"/>
    <col min="10500" max="10500" width="82" style="144" customWidth="1"/>
    <col min="10501" max="10501" width="13.7109375" style="144" customWidth="1"/>
    <col min="10502" max="10502" width="16.42578125" style="144" customWidth="1"/>
    <col min="10503" max="10503" width="22.28515625" style="144" customWidth="1"/>
    <col min="10504" max="10504" width="21.28515625" style="144" customWidth="1"/>
    <col min="10505" max="10752" width="11.42578125" style="144"/>
    <col min="10753" max="10753" width="1.5703125" style="144" customWidth="1"/>
    <col min="10754" max="10754" width="23.140625" style="144" customWidth="1"/>
    <col min="10755" max="10755" width="15.85546875" style="144" customWidth="1"/>
    <col min="10756" max="10756" width="82" style="144" customWidth="1"/>
    <col min="10757" max="10757" width="13.7109375" style="144" customWidth="1"/>
    <col min="10758" max="10758" width="16.42578125" style="144" customWidth="1"/>
    <col min="10759" max="10759" width="22.28515625" style="144" customWidth="1"/>
    <col min="10760" max="10760" width="21.28515625" style="144" customWidth="1"/>
    <col min="10761" max="11008" width="11.42578125" style="144"/>
    <col min="11009" max="11009" width="1.5703125" style="144" customWidth="1"/>
    <col min="11010" max="11010" width="23.140625" style="144" customWidth="1"/>
    <col min="11011" max="11011" width="15.85546875" style="144" customWidth="1"/>
    <col min="11012" max="11012" width="82" style="144" customWidth="1"/>
    <col min="11013" max="11013" width="13.7109375" style="144" customWidth="1"/>
    <col min="11014" max="11014" width="16.42578125" style="144" customWidth="1"/>
    <col min="11015" max="11015" width="22.28515625" style="144" customWidth="1"/>
    <col min="11016" max="11016" width="21.28515625" style="144" customWidth="1"/>
    <col min="11017" max="11264" width="11.42578125" style="144"/>
    <col min="11265" max="11265" width="1.5703125" style="144" customWidth="1"/>
    <col min="11266" max="11266" width="23.140625" style="144" customWidth="1"/>
    <col min="11267" max="11267" width="15.85546875" style="144" customWidth="1"/>
    <col min="11268" max="11268" width="82" style="144" customWidth="1"/>
    <col min="11269" max="11269" width="13.7109375" style="144" customWidth="1"/>
    <col min="11270" max="11270" width="16.42578125" style="144" customWidth="1"/>
    <col min="11271" max="11271" width="22.28515625" style="144" customWidth="1"/>
    <col min="11272" max="11272" width="21.28515625" style="144" customWidth="1"/>
    <col min="11273" max="11520" width="11.42578125" style="144"/>
    <col min="11521" max="11521" width="1.5703125" style="144" customWidth="1"/>
    <col min="11522" max="11522" width="23.140625" style="144" customWidth="1"/>
    <col min="11523" max="11523" width="15.85546875" style="144" customWidth="1"/>
    <col min="11524" max="11524" width="82" style="144" customWidth="1"/>
    <col min="11525" max="11525" width="13.7109375" style="144" customWidth="1"/>
    <col min="11526" max="11526" width="16.42578125" style="144" customWidth="1"/>
    <col min="11527" max="11527" width="22.28515625" style="144" customWidth="1"/>
    <col min="11528" max="11528" width="21.28515625" style="144" customWidth="1"/>
    <col min="11529" max="11776" width="11.42578125" style="144"/>
    <col min="11777" max="11777" width="1.5703125" style="144" customWidth="1"/>
    <col min="11778" max="11778" width="23.140625" style="144" customWidth="1"/>
    <col min="11779" max="11779" width="15.85546875" style="144" customWidth="1"/>
    <col min="11780" max="11780" width="82" style="144" customWidth="1"/>
    <col min="11781" max="11781" width="13.7109375" style="144" customWidth="1"/>
    <col min="11782" max="11782" width="16.42578125" style="144" customWidth="1"/>
    <col min="11783" max="11783" width="22.28515625" style="144" customWidth="1"/>
    <col min="11784" max="11784" width="21.28515625" style="144" customWidth="1"/>
    <col min="11785" max="12032" width="11.42578125" style="144"/>
    <col min="12033" max="12033" width="1.5703125" style="144" customWidth="1"/>
    <col min="12034" max="12034" width="23.140625" style="144" customWidth="1"/>
    <col min="12035" max="12035" width="15.85546875" style="144" customWidth="1"/>
    <col min="12036" max="12036" width="82" style="144" customWidth="1"/>
    <col min="12037" max="12037" width="13.7109375" style="144" customWidth="1"/>
    <col min="12038" max="12038" width="16.42578125" style="144" customWidth="1"/>
    <col min="12039" max="12039" width="22.28515625" style="144" customWidth="1"/>
    <col min="12040" max="12040" width="21.28515625" style="144" customWidth="1"/>
    <col min="12041" max="12288" width="11.42578125" style="144"/>
    <col min="12289" max="12289" width="1.5703125" style="144" customWidth="1"/>
    <col min="12290" max="12290" width="23.140625" style="144" customWidth="1"/>
    <col min="12291" max="12291" width="15.85546875" style="144" customWidth="1"/>
    <col min="12292" max="12292" width="82" style="144" customWidth="1"/>
    <col min="12293" max="12293" width="13.7109375" style="144" customWidth="1"/>
    <col min="12294" max="12294" width="16.42578125" style="144" customWidth="1"/>
    <col min="12295" max="12295" width="22.28515625" style="144" customWidth="1"/>
    <col min="12296" max="12296" width="21.28515625" style="144" customWidth="1"/>
    <col min="12297" max="12544" width="11.42578125" style="144"/>
    <col min="12545" max="12545" width="1.5703125" style="144" customWidth="1"/>
    <col min="12546" max="12546" width="23.140625" style="144" customWidth="1"/>
    <col min="12547" max="12547" width="15.85546875" style="144" customWidth="1"/>
    <col min="12548" max="12548" width="82" style="144" customWidth="1"/>
    <col min="12549" max="12549" width="13.7109375" style="144" customWidth="1"/>
    <col min="12550" max="12550" width="16.42578125" style="144" customWidth="1"/>
    <col min="12551" max="12551" width="22.28515625" style="144" customWidth="1"/>
    <col min="12552" max="12552" width="21.28515625" style="144" customWidth="1"/>
    <col min="12553" max="12800" width="11.42578125" style="144"/>
    <col min="12801" max="12801" width="1.5703125" style="144" customWidth="1"/>
    <col min="12802" max="12802" width="23.140625" style="144" customWidth="1"/>
    <col min="12803" max="12803" width="15.85546875" style="144" customWidth="1"/>
    <col min="12804" max="12804" width="82" style="144" customWidth="1"/>
    <col min="12805" max="12805" width="13.7109375" style="144" customWidth="1"/>
    <col min="12806" max="12806" width="16.42578125" style="144" customWidth="1"/>
    <col min="12807" max="12807" width="22.28515625" style="144" customWidth="1"/>
    <col min="12808" max="12808" width="21.28515625" style="144" customWidth="1"/>
    <col min="12809" max="13056" width="11.42578125" style="144"/>
    <col min="13057" max="13057" width="1.5703125" style="144" customWidth="1"/>
    <col min="13058" max="13058" width="23.140625" style="144" customWidth="1"/>
    <col min="13059" max="13059" width="15.85546875" style="144" customWidth="1"/>
    <col min="13060" max="13060" width="82" style="144" customWidth="1"/>
    <col min="13061" max="13061" width="13.7109375" style="144" customWidth="1"/>
    <col min="13062" max="13062" width="16.42578125" style="144" customWidth="1"/>
    <col min="13063" max="13063" width="22.28515625" style="144" customWidth="1"/>
    <col min="13064" max="13064" width="21.28515625" style="144" customWidth="1"/>
    <col min="13065" max="13312" width="11.42578125" style="144"/>
    <col min="13313" max="13313" width="1.5703125" style="144" customWidth="1"/>
    <col min="13314" max="13314" width="23.140625" style="144" customWidth="1"/>
    <col min="13315" max="13315" width="15.85546875" style="144" customWidth="1"/>
    <col min="13316" max="13316" width="82" style="144" customWidth="1"/>
    <col min="13317" max="13317" width="13.7109375" style="144" customWidth="1"/>
    <col min="13318" max="13318" width="16.42578125" style="144" customWidth="1"/>
    <col min="13319" max="13319" width="22.28515625" style="144" customWidth="1"/>
    <col min="13320" max="13320" width="21.28515625" style="144" customWidth="1"/>
    <col min="13321" max="13568" width="11.42578125" style="144"/>
    <col min="13569" max="13569" width="1.5703125" style="144" customWidth="1"/>
    <col min="13570" max="13570" width="23.140625" style="144" customWidth="1"/>
    <col min="13571" max="13571" width="15.85546875" style="144" customWidth="1"/>
    <col min="13572" max="13572" width="82" style="144" customWidth="1"/>
    <col min="13573" max="13573" width="13.7109375" style="144" customWidth="1"/>
    <col min="13574" max="13574" width="16.42578125" style="144" customWidth="1"/>
    <col min="13575" max="13575" width="22.28515625" style="144" customWidth="1"/>
    <col min="13576" max="13576" width="21.28515625" style="144" customWidth="1"/>
    <col min="13577" max="13824" width="11.42578125" style="144"/>
    <col min="13825" max="13825" width="1.5703125" style="144" customWidth="1"/>
    <col min="13826" max="13826" width="23.140625" style="144" customWidth="1"/>
    <col min="13827" max="13827" width="15.85546875" style="144" customWidth="1"/>
    <col min="13828" max="13828" width="82" style="144" customWidth="1"/>
    <col min="13829" max="13829" width="13.7109375" style="144" customWidth="1"/>
    <col min="13830" max="13830" width="16.42578125" style="144" customWidth="1"/>
    <col min="13831" max="13831" width="22.28515625" style="144" customWidth="1"/>
    <col min="13832" max="13832" width="21.28515625" style="144" customWidth="1"/>
    <col min="13833" max="14080" width="11.42578125" style="144"/>
    <col min="14081" max="14081" width="1.5703125" style="144" customWidth="1"/>
    <col min="14082" max="14082" width="23.140625" style="144" customWidth="1"/>
    <col min="14083" max="14083" width="15.85546875" style="144" customWidth="1"/>
    <col min="14084" max="14084" width="82" style="144" customWidth="1"/>
    <col min="14085" max="14085" width="13.7109375" style="144" customWidth="1"/>
    <col min="14086" max="14086" width="16.42578125" style="144" customWidth="1"/>
    <col min="14087" max="14087" width="22.28515625" style="144" customWidth="1"/>
    <col min="14088" max="14088" width="21.28515625" style="144" customWidth="1"/>
    <col min="14089" max="14336" width="11.42578125" style="144"/>
    <col min="14337" max="14337" width="1.5703125" style="144" customWidth="1"/>
    <col min="14338" max="14338" width="23.140625" style="144" customWidth="1"/>
    <col min="14339" max="14339" width="15.85546875" style="144" customWidth="1"/>
    <col min="14340" max="14340" width="82" style="144" customWidth="1"/>
    <col min="14341" max="14341" width="13.7109375" style="144" customWidth="1"/>
    <col min="14342" max="14342" width="16.42578125" style="144" customWidth="1"/>
    <col min="14343" max="14343" width="22.28515625" style="144" customWidth="1"/>
    <col min="14344" max="14344" width="21.28515625" style="144" customWidth="1"/>
    <col min="14345" max="14592" width="11.42578125" style="144"/>
    <col min="14593" max="14593" width="1.5703125" style="144" customWidth="1"/>
    <col min="14594" max="14594" width="23.140625" style="144" customWidth="1"/>
    <col min="14595" max="14595" width="15.85546875" style="144" customWidth="1"/>
    <col min="14596" max="14596" width="82" style="144" customWidth="1"/>
    <col min="14597" max="14597" width="13.7109375" style="144" customWidth="1"/>
    <col min="14598" max="14598" width="16.42578125" style="144" customWidth="1"/>
    <col min="14599" max="14599" width="22.28515625" style="144" customWidth="1"/>
    <col min="14600" max="14600" width="21.28515625" style="144" customWidth="1"/>
    <col min="14601" max="14848" width="11.42578125" style="144"/>
    <col min="14849" max="14849" width="1.5703125" style="144" customWidth="1"/>
    <col min="14850" max="14850" width="23.140625" style="144" customWidth="1"/>
    <col min="14851" max="14851" width="15.85546875" style="144" customWidth="1"/>
    <col min="14852" max="14852" width="82" style="144" customWidth="1"/>
    <col min="14853" max="14853" width="13.7109375" style="144" customWidth="1"/>
    <col min="14854" max="14854" width="16.42578125" style="144" customWidth="1"/>
    <col min="14855" max="14855" width="22.28515625" style="144" customWidth="1"/>
    <col min="14856" max="14856" width="21.28515625" style="144" customWidth="1"/>
    <col min="14857" max="15104" width="11.42578125" style="144"/>
    <col min="15105" max="15105" width="1.5703125" style="144" customWidth="1"/>
    <col min="15106" max="15106" width="23.140625" style="144" customWidth="1"/>
    <col min="15107" max="15107" width="15.85546875" style="144" customWidth="1"/>
    <col min="15108" max="15108" width="82" style="144" customWidth="1"/>
    <col min="15109" max="15109" width="13.7109375" style="144" customWidth="1"/>
    <col min="15110" max="15110" width="16.42578125" style="144" customWidth="1"/>
    <col min="15111" max="15111" width="22.28515625" style="144" customWidth="1"/>
    <col min="15112" max="15112" width="21.28515625" style="144" customWidth="1"/>
    <col min="15113" max="15360" width="11.42578125" style="144"/>
    <col min="15361" max="15361" width="1.5703125" style="144" customWidth="1"/>
    <col min="15362" max="15362" width="23.140625" style="144" customWidth="1"/>
    <col min="15363" max="15363" width="15.85546875" style="144" customWidth="1"/>
    <col min="15364" max="15364" width="82" style="144" customWidth="1"/>
    <col min="15365" max="15365" width="13.7109375" style="144" customWidth="1"/>
    <col min="15366" max="15366" width="16.42578125" style="144" customWidth="1"/>
    <col min="15367" max="15367" width="22.28515625" style="144" customWidth="1"/>
    <col min="15368" max="15368" width="21.28515625" style="144" customWidth="1"/>
    <col min="15369" max="15616" width="11.42578125" style="144"/>
    <col min="15617" max="15617" width="1.5703125" style="144" customWidth="1"/>
    <col min="15618" max="15618" width="23.140625" style="144" customWidth="1"/>
    <col min="15619" max="15619" width="15.85546875" style="144" customWidth="1"/>
    <col min="15620" max="15620" width="82" style="144" customWidth="1"/>
    <col min="15621" max="15621" width="13.7109375" style="144" customWidth="1"/>
    <col min="15622" max="15622" width="16.42578125" style="144" customWidth="1"/>
    <col min="15623" max="15623" width="22.28515625" style="144" customWidth="1"/>
    <col min="15624" max="15624" width="21.28515625" style="144" customWidth="1"/>
    <col min="15625" max="15872" width="11.42578125" style="144"/>
    <col min="15873" max="15873" width="1.5703125" style="144" customWidth="1"/>
    <col min="15874" max="15874" width="23.140625" style="144" customWidth="1"/>
    <col min="15875" max="15875" width="15.85546875" style="144" customWidth="1"/>
    <col min="15876" max="15876" width="82" style="144" customWidth="1"/>
    <col min="15877" max="15877" width="13.7109375" style="144" customWidth="1"/>
    <col min="15878" max="15878" width="16.42578125" style="144" customWidth="1"/>
    <col min="15879" max="15879" width="22.28515625" style="144" customWidth="1"/>
    <col min="15880" max="15880" width="21.28515625" style="144" customWidth="1"/>
    <col min="15881" max="16128" width="11.42578125" style="144"/>
    <col min="16129" max="16129" width="1.5703125" style="144" customWidth="1"/>
    <col min="16130" max="16130" width="23.140625" style="144" customWidth="1"/>
    <col min="16131" max="16131" width="15.85546875" style="144" customWidth="1"/>
    <col min="16132" max="16132" width="82" style="144" customWidth="1"/>
    <col min="16133" max="16133" width="13.7109375" style="144" customWidth="1"/>
    <col min="16134" max="16134" width="16.42578125" style="144" customWidth="1"/>
    <col min="16135" max="16135" width="22.28515625" style="144" customWidth="1"/>
    <col min="16136" max="16136" width="21.28515625" style="144" customWidth="1"/>
    <col min="16137" max="16384" width="11.42578125" style="144"/>
  </cols>
  <sheetData>
    <row r="1" spans="1:19" s="783" customFormat="1" ht="28.5" customHeight="1" x14ac:dyDescent="0.3">
      <c r="A1" s="779"/>
      <c r="B1" s="780"/>
      <c r="C1" s="1348" t="s">
        <v>2066</v>
      </c>
      <c r="D1" s="1348"/>
      <c r="E1" s="1349" t="s">
        <v>2402</v>
      </c>
      <c r="F1" s="781"/>
      <c r="G1" s="781"/>
      <c r="H1" s="781"/>
      <c r="I1" s="782"/>
      <c r="J1" s="782"/>
      <c r="K1" s="782"/>
      <c r="L1" s="782"/>
      <c r="M1" s="782"/>
      <c r="N1" s="782"/>
      <c r="O1" s="782"/>
      <c r="P1" s="782"/>
      <c r="Q1" s="782"/>
      <c r="R1" s="782"/>
      <c r="S1" s="782"/>
    </row>
    <row r="2" spans="1:19" s="783" customFormat="1" ht="27.75" customHeight="1" thickBot="1" x14ac:dyDescent="0.3">
      <c r="A2" s="779"/>
      <c r="B2" s="784"/>
      <c r="C2" s="1351" t="s">
        <v>2067</v>
      </c>
      <c r="D2" s="1351"/>
      <c r="E2" s="1350"/>
      <c r="F2" s="785"/>
      <c r="G2" s="785"/>
      <c r="H2" s="786"/>
      <c r="I2" s="787"/>
      <c r="J2" s="787"/>
      <c r="K2" s="787"/>
      <c r="L2" s="787"/>
      <c r="M2" s="787"/>
      <c r="N2" s="787"/>
      <c r="O2" s="787"/>
      <c r="P2" s="787"/>
      <c r="Q2" s="787"/>
      <c r="R2" s="787"/>
      <c r="S2" s="787"/>
    </row>
    <row r="3" spans="1:19" ht="18.75" customHeight="1" x14ac:dyDescent="0.25">
      <c r="B3" s="1352" t="s">
        <v>163</v>
      </c>
      <c r="C3" s="789" t="s">
        <v>162</v>
      </c>
      <c r="D3" s="1353">
        <v>45162</v>
      </c>
      <c r="E3" s="1354"/>
      <c r="F3" s="790"/>
      <c r="G3" s="790"/>
      <c r="H3" s="790"/>
    </row>
    <row r="4" spans="1:19" ht="18.75" customHeight="1" x14ac:dyDescent="0.25">
      <c r="B4" s="1337"/>
      <c r="C4" s="791" t="s">
        <v>2068</v>
      </c>
      <c r="D4" s="1355">
        <v>45162</v>
      </c>
      <c r="E4" s="1356"/>
      <c r="F4" s="790"/>
      <c r="G4" s="790"/>
      <c r="H4" s="790"/>
    </row>
    <row r="5" spans="1:19" ht="18.75" customHeight="1" x14ac:dyDescent="0.25">
      <c r="B5" s="792" t="s">
        <v>2069</v>
      </c>
      <c r="C5" s="1344" t="s">
        <v>2070</v>
      </c>
      <c r="D5" s="1325"/>
      <c r="E5" s="1326"/>
      <c r="F5" s="793"/>
      <c r="G5" s="793"/>
      <c r="H5" s="793"/>
    </row>
    <row r="6" spans="1:19" ht="18.75" customHeight="1" x14ac:dyDescent="0.25">
      <c r="B6" s="792" t="s">
        <v>2071</v>
      </c>
      <c r="C6" s="1344" t="s">
        <v>306</v>
      </c>
      <c r="D6" s="1325"/>
      <c r="E6" s="1326"/>
      <c r="F6" s="793"/>
      <c r="G6" s="793"/>
      <c r="H6" s="793"/>
    </row>
    <row r="7" spans="1:19" ht="18.75" customHeight="1" x14ac:dyDescent="0.25">
      <c r="B7" s="792" t="s">
        <v>302</v>
      </c>
      <c r="C7" s="1344" t="s">
        <v>2073</v>
      </c>
      <c r="D7" s="1325"/>
      <c r="E7" s="1326"/>
      <c r="F7" s="794"/>
      <c r="G7" s="794"/>
      <c r="H7" s="794"/>
    </row>
    <row r="8" spans="1:19" ht="18.75" customHeight="1" x14ac:dyDescent="0.25">
      <c r="B8" s="792" t="s">
        <v>88</v>
      </c>
      <c r="C8" s="1344" t="s">
        <v>238</v>
      </c>
      <c r="D8" s="1325"/>
      <c r="E8" s="1326"/>
      <c r="F8" s="794"/>
      <c r="G8" s="794"/>
      <c r="H8" s="794"/>
    </row>
    <row r="9" spans="1:19" ht="18.75" customHeight="1" x14ac:dyDescent="0.25">
      <c r="B9" s="792" t="s">
        <v>2074</v>
      </c>
      <c r="C9" s="1344" t="s">
        <v>308</v>
      </c>
      <c r="D9" s="1325"/>
      <c r="E9" s="1326"/>
      <c r="F9" s="794"/>
      <c r="G9" s="794"/>
      <c r="H9" s="794"/>
    </row>
    <row r="10" spans="1:19" ht="18.75" customHeight="1" x14ac:dyDescent="0.25">
      <c r="B10" s="792" t="s">
        <v>2075</v>
      </c>
      <c r="C10" s="1344" t="s">
        <v>3079</v>
      </c>
      <c r="D10" s="1325"/>
      <c r="E10" s="1326"/>
      <c r="F10" s="793"/>
      <c r="G10" s="793"/>
      <c r="H10" s="793"/>
    </row>
    <row r="11" spans="1:19" ht="18.75" customHeight="1" x14ac:dyDescent="0.25">
      <c r="B11" s="792" t="s">
        <v>2076</v>
      </c>
      <c r="C11" s="1357" t="s">
        <v>2791</v>
      </c>
      <c r="D11" s="1358"/>
      <c r="E11" s="1359"/>
      <c r="F11" s="794"/>
      <c r="G11" s="794"/>
      <c r="H11" s="794"/>
    </row>
    <row r="12" spans="1:19" ht="18.75" customHeight="1" thickBot="1" x14ac:dyDescent="0.3">
      <c r="B12" s="795" t="s">
        <v>2077</v>
      </c>
      <c r="C12" s="1345">
        <v>100000</v>
      </c>
      <c r="D12" s="1346"/>
      <c r="E12" s="1347"/>
      <c r="F12" s="796"/>
      <c r="G12" s="796"/>
      <c r="H12" s="796"/>
    </row>
    <row r="13" spans="1:19" ht="18.75" customHeight="1" thickBot="1" x14ac:dyDescent="0.3">
      <c r="B13" s="1323" t="s">
        <v>2078</v>
      </c>
      <c r="C13" s="797" t="s">
        <v>2079</v>
      </c>
      <c r="D13" s="798" t="s">
        <v>2080</v>
      </c>
      <c r="E13" s="799" t="s">
        <v>2081</v>
      </c>
      <c r="F13" s="796"/>
      <c r="G13" s="796"/>
      <c r="H13" s="796"/>
    </row>
    <row r="14" spans="1:19" ht="18.75" customHeight="1" x14ac:dyDescent="0.25">
      <c r="B14" s="1323"/>
      <c r="C14" s="800" t="s">
        <v>2082</v>
      </c>
      <c r="D14" s="801" t="s">
        <v>1756</v>
      </c>
      <c r="E14" s="802">
        <v>80000</v>
      </c>
      <c r="F14" s="803"/>
      <c r="G14" s="803"/>
      <c r="H14" s="803"/>
    </row>
    <row r="15" spans="1:19" ht="18.75" customHeight="1" x14ac:dyDescent="0.25">
      <c r="B15" s="1323"/>
      <c r="C15" s="800" t="s">
        <v>3130</v>
      </c>
      <c r="D15" s="801" t="s">
        <v>3129</v>
      </c>
      <c r="E15" s="802">
        <v>0</v>
      </c>
      <c r="F15" s="803"/>
      <c r="G15" s="803"/>
      <c r="H15" s="803"/>
    </row>
    <row r="16" spans="1:19" ht="18.75" customHeight="1" x14ac:dyDescent="0.25">
      <c r="B16" s="1323"/>
      <c r="C16" s="800" t="s">
        <v>3130</v>
      </c>
      <c r="D16" s="801" t="s">
        <v>3129</v>
      </c>
      <c r="E16" s="804"/>
      <c r="F16" s="803"/>
      <c r="G16" s="803"/>
      <c r="H16" s="803"/>
    </row>
    <row r="17" spans="1:8" ht="18.75" customHeight="1" x14ac:dyDescent="0.25">
      <c r="B17" s="792" t="s">
        <v>2083</v>
      </c>
      <c r="C17" s="1324">
        <f>SUM(E14:E16)</f>
        <v>80000</v>
      </c>
      <c r="D17" s="1325"/>
      <c r="E17" s="1326"/>
      <c r="F17" s="796"/>
      <c r="G17" s="796"/>
      <c r="H17" s="796"/>
    </row>
    <row r="18" spans="1:8" ht="18.75" customHeight="1" x14ac:dyDescent="0.25">
      <c r="B18" s="792" t="s">
        <v>2084</v>
      </c>
      <c r="C18" s="1327">
        <f>+C17/C12</f>
        <v>0.8</v>
      </c>
      <c r="D18" s="1328"/>
      <c r="E18" s="1329"/>
      <c r="F18" s="805"/>
      <c r="G18" s="805"/>
      <c r="H18" s="805"/>
    </row>
    <row r="19" spans="1:8" ht="18.75" customHeight="1" x14ac:dyDescent="0.25">
      <c r="B19" s="792" t="s">
        <v>2085</v>
      </c>
      <c r="C19" s="1344">
        <v>1</v>
      </c>
      <c r="D19" s="1325"/>
      <c r="E19" s="1326"/>
      <c r="F19" s="793"/>
      <c r="G19" s="793"/>
      <c r="H19" s="793"/>
    </row>
    <row r="20" spans="1:8" ht="18.75" customHeight="1" x14ac:dyDescent="0.25">
      <c r="B20" s="1337" t="s">
        <v>2086</v>
      </c>
      <c r="C20" s="806" t="s">
        <v>2087</v>
      </c>
      <c r="D20" s="807"/>
      <c r="E20" s="808"/>
      <c r="F20" s="793"/>
      <c r="G20" s="793"/>
      <c r="H20" s="793"/>
    </row>
    <row r="21" spans="1:8" ht="18.75" customHeight="1" x14ac:dyDescent="0.25">
      <c r="B21" s="1337"/>
      <c r="C21" s="806" t="s">
        <v>2088</v>
      </c>
      <c r="D21" s="809" t="s">
        <v>2089</v>
      </c>
      <c r="E21" s="808"/>
      <c r="F21" s="793"/>
      <c r="G21" s="793"/>
      <c r="H21" s="793"/>
    </row>
    <row r="22" spans="1:8" ht="18.75" customHeight="1" x14ac:dyDescent="0.25">
      <c r="B22" s="1337"/>
      <c r="C22" s="806" t="s">
        <v>2090</v>
      </c>
      <c r="D22" s="807"/>
      <c r="E22" s="808"/>
      <c r="F22" s="793"/>
      <c r="G22" s="793"/>
      <c r="H22" s="793"/>
    </row>
    <row r="23" spans="1:8" ht="18.75" customHeight="1" x14ac:dyDescent="0.25">
      <c r="B23" s="792" t="s">
        <v>2091</v>
      </c>
      <c r="C23" s="1338" t="s">
        <v>2092</v>
      </c>
      <c r="D23" s="1321"/>
      <c r="E23" s="1322"/>
      <c r="F23" s="793"/>
      <c r="G23" s="793"/>
      <c r="H23" s="793"/>
    </row>
    <row r="24" spans="1:8" ht="18.75" customHeight="1" x14ac:dyDescent="0.25">
      <c r="B24" s="792" t="s">
        <v>153</v>
      </c>
      <c r="C24" s="1338" t="s">
        <v>2093</v>
      </c>
      <c r="D24" s="1321"/>
      <c r="E24" s="1322"/>
      <c r="F24" s="793"/>
      <c r="G24" s="793"/>
      <c r="H24" s="793"/>
    </row>
    <row r="25" spans="1:8" ht="18.75" customHeight="1" thickBot="1" x14ac:dyDescent="0.3">
      <c r="B25" s="810" t="s">
        <v>2094</v>
      </c>
      <c r="C25" s="1339">
        <v>4</v>
      </c>
      <c r="D25" s="1340"/>
      <c r="E25" s="808" t="s">
        <v>2095</v>
      </c>
      <c r="F25" s="793"/>
      <c r="G25" s="793"/>
      <c r="H25" s="793"/>
    </row>
    <row r="26" spans="1:8" ht="48.75" x14ac:dyDescent="0.25">
      <c r="A26" s="788" t="s">
        <v>2096</v>
      </c>
      <c r="B26" s="864" t="s">
        <v>2097</v>
      </c>
      <c r="C26" s="1341" t="s">
        <v>194</v>
      </c>
      <c r="D26" s="1342"/>
      <c r="E26" s="1343"/>
      <c r="F26" s="793"/>
      <c r="G26" s="793"/>
      <c r="H26" s="793"/>
    </row>
    <row r="27" spans="1:8" ht="15.75" x14ac:dyDescent="0.25">
      <c r="B27" s="811" t="s">
        <v>2098</v>
      </c>
      <c r="C27" s="1320" t="s">
        <v>2792</v>
      </c>
      <c r="D27" s="1321"/>
      <c r="E27" s="1322"/>
      <c r="F27" s="812"/>
      <c r="G27" s="812"/>
      <c r="H27" s="812"/>
    </row>
    <row r="28" spans="1:8" ht="33" x14ac:dyDescent="0.25">
      <c r="A28" s="788" t="s">
        <v>2099</v>
      </c>
      <c r="B28" s="811" t="s">
        <v>2100</v>
      </c>
      <c r="C28" s="1317" t="s">
        <v>2101</v>
      </c>
      <c r="D28" s="1318"/>
      <c r="E28" s="1319"/>
      <c r="F28" s="812"/>
      <c r="G28" s="812"/>
      <c r="H28" s="812"/>
    </row>
    <row r="29" spans="1:8" ht="64.5" x14ac:dyDescent="0.25">
      <c r="A29" s="788" t="s">
        <v>2102</v>
      </c>
      <c r="B29" s="811" t="s">
        <v>2103</v>
      </c>
      <c r="C29" s="1320" t="s">
        <v>2104</v>
      </c>
      <c r="D29" s="1321"/>
      <c r="E29" s="1322"/>
      <c r="F29" s="813"/>
      <c r="G29" s="813"/>
      <c r="H29" s="813"/>
    </row>
    <row r="30" spans="1:8" ht="15.75" x14ac:dyDescent="0.25">
      <c r="B30" s="1330" t="s">
        <v>2105</v>
      </c>
      <c r="C30" s="814" t="s">
        <v>2106</v>
      </c>
      <c r="D30" s="815"/>
      <c r="E30" s="816"/>
      <c r="F30" s="817"/>
      <c r="G30" s="817"/>
      <c r="H30" s="817"/>
    </row>
    <row r="31" spans="1:8" ht="16.5" thickBot="1" x14ac:dyDescent="0.3">
      <c r="B31" s="1331"/>
      <c r="C31" s="814" t="s">
        <v>2107</v>
      </c>
      <c r="D31" s="97" t="s">
        <v>2089</v>
      </c>
      <c r="E31" s="816"/>
      <c r="F31" s="817"/>
      <c r="G31" s="817"/>
      <c r="H31" s="817"/>
    </row>
    <row r="32" spans="1:8" ht="15.75" x14ac:dyDescent="0.25">
      <c r="B32" s="818" t="s">
        <v>2793</v>
      </c>
      <c r="C32" s="1332" t="s">
        <v>2797</v>
      </c>
      <c r="D32" s="1333"/>
      <c r="E32" s="1334" t="s">
        <v>2109</v>
      </c>
      <c r="F32" s="819"/>
      <c r="G32" s="819"/>
      <c r="H32" s="819"/>
    </row>
    <row r="33" spans="1:8" ht="126" customHeight="1" x14ac:dyDescent="0.25">
      <c r="A33" s="788" t="s">
        <v>2110</v>
      </c>
      <c r="B33" s="820" t="s">
        <v>2111</v>
      </c>
      <c r="C33" s="1335" t="s">
        <v>2796</v>
      </c>
      <c r="D33" s="1336"/>
      <c r="E33" s="1334"/>
      <c r="F33" s="821" t="s">
        <v>2115</v>
      </c>
      <c r="G33" s="821"/>
      <c r="H33" s="821"/>
    </row>
    <row r="34" spans="1:8" ht="15.75" x14ac:dyDescent="0.25">
      <c r="B34" s="973" t="s">
        <v>2108</v>
      </c>
      <c r="C34" s="1311" t="s">
        <v>2794</v>
      </c>
      <c r="D34" s="1312"/>
      <c r="E34" s="1313" t="s">
        <v>2112</v>
      </c>
      <c r="F34" s="819"/>
      <c r="G34" s="819"/>
      <c r="H34" s="819"/>
    </row>
    <row r="35" spans="1:8" ht="70.5" customHeight="1" thickBot="1" x14ac:dyDescent="0.3">
      <c r="A35" s="788" t="s">
        <v>2113</v>
      </c>
      <c r="B35" s="974" t="s">
        <v>2114</v>
      </c>
      <c r="C35" s="1315" t="s">
        <v>2795</v>
      </c>
      <c r="D35" s="1316"/>
      <c r="E35" s="1314"/>
      <c r="F35" s="821"/>
      <c r="G35" s="821"/>
      <c r="H35" s="821"/>
    </row>
  </sheetData>
  <mergeCells count="33">
    <mergeCell ref="B3:B4"/>
    <mergeCell ref="D3:E3"/>
    <mergeCell ref="D4:E4"/>
    <mergeCell ref="C10:E10"/>
    <mergeCell ref="C11:E11"/>
    <mergeCell ref="C12:E12"/>
    <mergeCell ref="C1:D1"/>
    <mergeCell ref="E1:E2"/>
    <mergeCell ref="C2:D2"/>
    <mergeCell ref="C5:E5"/>
    <mergeCell ref="C6:E6"/>
    <mergeCell ref="C7:E7"/>
    <mergeCell ref="C8:E8"/>
    <mergeCell ref="C9:E9"/>
    <mergeCell ref="B13:B16"/>
    <mergeCell ref="C17:E17"/>
    <mergeCell ref="C18:E18"/>
    <mergeCell ref="B30:B31"/>
    <mergeCell ref="C32:D32"/>
    <mergeCell ref="E32:E33"/>
    <mergeCell ref="C33:D33"/>
    <mergeCell ref="B20:B22"/>
    <mergeCell ref="C23:E23"/>
    <mergeCell ref="C24:E24"/>
    <mergeCell ref="C25:D25"/>
    <mergeCell ref="C26:E26"/>
    <mergeCell ref="C27:E27"/>
    <mergeCell ref="C19:E19"/>
    <mergeCell ref="C34:D34"/>
    <mergeCell ref="E34:E35"/>
    <mergeCell ref="C35:D35"/>
    <mergeCell ref="C28:E28"/>
    <mergeCell ref="C29:E29"/>
  </mergeCells>
  <pageMargins left="0.46" right="0.52" top="0.41" bottom="0.74803149606299213" header="0.31496062992125984" footer="0.31496062992125984"/>
  <pageSetup paperSize="9" scale="68"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sheetPr>
  <dimension ref="A1:X121"/>
  <sheetViews>
    <sheetView view="pageBreakPreview" topLeftCell="A4" zoomScaleNormal="100" zoomScaleSheetLayoutView="100" workbookViewId="0">
      <selection activeCell="E7" sqref="E7:F7"/>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4.5703125" style="135" customWidth="1"/>
    <col min="5" max="5" width="9.5703125" style="102" customWidth="1"/>
    <col min="6" max="6" width="6"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359</v>
      </c>
      <c r="E2" s="145"/>
      <c r="F2" s="146"/>
      <c r="G2" s="146"/>
      <c r="H2" s="146"/>
      <c r="I2" s="146" t="s">
        <v>309</v>
      </c>
      <c r="J2" s="153" t="s">
        <v>2405</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148" t="s">
        <v>246</v>
      </c>
      <c r="E4" s="149"/>
      <c r="F4" s="165"/>
      <c r="G4" s="165"/>
      <c r="H4" s="165"/>
      <c r="I4" s="165"/>
      <c r="J4" s="155"/>
      <c r="K4" s="149"/>
      <c r="N4" s="144"/>
    </row>
    <row r="5" spans="1:14" s="56" customFormat="1" ht="15.75" x14ac:dyDescent="0.25">
      <c r="A5" s="133"/>
      <c r="B5" s="161"/>
      <c r="C5" s="240" t="s">
        <v>305</v>
      </c>
      <c r="D5" s="149" t="s">
        <v>306</v>
      </c>
      <c r="E5" s="1139" t="s">
        <v>307</v>
      </c>
      <c r="F5" s="1139"/>
      <c r="G5" s="1140" t="s">
        <v>315</v>
      </c>
      <c r="H5" s="1140"/>
      <c r="I5" s="1140"/>
      <c r="J5" s="1010" t="s">
        <v>3083</v>
      </c>
      <c r="K5" s="148"/>
      <c r="N5" s="144"/>
    </row>
    <row r="6" spans="1:14" s="56" customFormat="1" ht="15.75" x14ac:dyDescent="0.25">
      <c r="A6" s="133"/>
      <c r="B6" s="161"/>
      <c r="C6" s="241" t="s">
        <v>302</v>
      </c>
      <c r="D6" s="150" t="s">
        <v>151</v>
      </c>
      <c r="E6" s="1141">
        <v>45162</v>
      </c>
      <c r="F6" s="1141"/>
      <c r="G6" s="975" t="s">
        <v>311</v>
      </c>
      <c r="H6" s="166"/>
      <c r="I6" s="224">
        <v>1</v>
      </c>
      <c r="J6" s="246" t="s">
        <v>308</v>
      </c>
      <c r="K6" s="162"/>
    </row>
    <row r="7" spans="1:14" s="56" customFormat="1" ht="15.75" x14ac:dyDescent="0.25">
      <c r="A7" s="133"/>
      <c r="B7" s="161"/>
      <c r="C7" s="241" t="s">
        <v>88</v>
      </c>
      <c r="D7" s="150" t="s">
        <v>152</v>
      </c>
      <c r="E7" s="1141">
        <f>+E6+10</f>
        <v>45172</v>
      </c>
      <c r="F7" s="1141"/>
      <c r="G7" s="976" t="s">
        <v>312</v>
      </c>
      <c r="H7" s="167"/>
      <c r="I7" s="224">
        <v>0</v>
      </c>
      <c r="J7" s="247"/>
      <c r="K7" s="163"/>
    </row>
    <row r="8" spans="1:14" ht="15.75" thickBot="1" x14ac:dyDescent="0.3">
      <c r="B8" s="159"/>
      <c r="C8" s="242"/>
      <c r="D8" s="156"/>
      <c r="E8" s="157"/>
      <c r="F8" s="157"/>
      <c r="G8" s="977" t="s">
        <v>313</v>
      </c>
      <c r="H8" s="243"/>
      <c r="I8" s="244" t="s">
        <v>314</v>
      </c>
      <c r="J8" s="158"/>
      <c r="K8" s="143"/>
    </row>
    <row r="9" spans="1:14" ht="15.75"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c r="C12" s="1281" t="s">
        <v>443</v>
      </c>
      <c r="D12" s="1282"/>
      <c r="E12" s="140"/>
      <c r="F12" s="140"/>
      <c r="G12" s="141"/>
      <c r="H12" s="141"/>
      <c r="I12" s="199"/>
      <c r="J12" s="230"/>
      <c r="K12" s="233"/>
    </row>
    <row r="13" spans="1:14" x14ac:dyDescent="0.25">
      <c r="C13" s="1268" t="s">
        <v>360</v>
      </c>
      <c r="D13" s="1269"/>
      <c r="E13" s="139" t="s">
        <v>311</v>
      </c>
      <c r="F13" s="139">
        <f t="shared" ref="F13:F99" si="0">SUMIF(E13,G$6,I$6)</f>
        <v>1</v>
      </c>
      <c r="G13" s="142">
        <f t="shared" ref="G13:G99" si="1">SUMIF(G$7,E13,I$6)</f>
        <v>0</v>
      </c>
      <c r="H13" s="142">
        <f>SUMIF(E13,G$8,I$6)</f>
        <v>0</v>
      </c>
      <c r="I13" s="1266"/>
      <c r="J13" s="1267"/>
      <c r="K13" s="249"/>
    </row>
    <row r="14" spans="1:14" ht="31.5" x14ac:dyDescent="0.25">
      <c r="A14" s="133">
        <v>11</v>
      </c>
      <c r="C14" s="1268" t="s">
        <v>361</v>
      </c>
      <c r="D14" s="1269"/>
      <c r="E14" s="138" t="s">
        <v>311</v>
      </c>
      <c r="F14" s="139">
        <f t="shared" si="0"/>
        <v>1</v>
      </c>
      <c r="G14" s="142">
        <f t="shared" si="1"/>
        <v>0</v>
      </c>
      <c r="H14" s="142">
        <f t="shared" ref="H14:H99" si="2">SUMIF(E14,G$8,I$6)</f>
        <v>0</v>
      </c>
      <c r="I14" s="1266"/>
      <c r="J14" s="1267"/>
      <c r="K14" s="249"/>
    </row>
    <row r="15" spans="1:14" ht="15" customHeight="1" x14ac:dyDescent="0.25">
      <c r="C15" s="1268" t="s">
        <v>362</v>
      </c>
      <c r="D15" s="1269"/>
      <c r="E15" s="138" t="s">
        <v>312</v>
      </c>
      <c r="F15" s="139">
        <f t="shared" ref="F15:F41" si="3">SUMIF(E15,G$6,I$6)</f>
        <v>0</v>
      </c>
      <c r="G15" s="142">
        <f t="shared" ref="G15:G41" si="4">SUMIF(G$7,E15,I$6)</f>
        <v>1</v>
      </c>
      <c r="H15" s="142">
        <f t="shared" ref="H15:H41" si="5">SUMIF(E15,G$8,I$6)</f>
        <v>0</v>
      </c>
      <c r="I15" s="1266"/>
      <c r="J15" s="1267"/>
      <c r="K15" s="249"/>
    </row>
    <row r="16" spans="1:14" ht="31.5" x14ac:dyDescent="0.25">
      <c r="A16" s="133">
        <v>11</v>
      </c>
      <c r="C16" s="1268" t="s">
        <v>363</v>
      </c>
      <c r="D16" s="1269"/>
      <c r="E16" s="138" t="s">
        <v>311</v>
      </c>
      <c r="F16" s="139">
        <f t="shared" si="3"/>
        <v>1</v>
      </c>
      <c r="G16" s="142">
        <f t="shared" si="4"/>
        <v>0</v>
      </c>
      <c r="H16" s="142">
        <f t="shared" si="5"/>
        <v>0</v>
      </c>
      <c r="I16" s="1266"/>
      <c r="J16" s="1267"/>
      <c r="K16" s="249"/>
    </row>
    <row r="17" spans="1:11" ht="31.5" x14ac:dyDescent="0.25">
      <c r="A17" s="133">
        <v>11</v>
      </c>
      <c r="C17" s="1368" t="s">
        <v>364</v>
      </c>
      <c r="D17" s="1369"/>
      <c r="E17" s="138"/>
      <c r="F17" s="139"/>
      <c r="G17" s="142"/>
      <c r="H17" s="142"/>
      <c r="I17" s="1266"/>
      <c r="J17" s="1267"/>
      <c r="K17" s="249"/>
    </row>
    <row r="18" spans="1:11" ht="15" customHeight="1" x14ac:dyDescent="0.25">
      <c r="C18" s="1268" t="s">
        <v>365</v>
      </c>
      <c r="D18" s="1269"/>
      <c r="E18" s="138"/>
      <c r="F18" s="139">
        <f t="shared" si="3"/>
        <v>0</v>
      </c>
      <c r="G18" s="142">
        <f t="shared" si="4"/>
        <v>0</v>
      </c>
      <c r="H18" s="142">
        <f t="shared" si="5"/>
        <v>0</v>
      </c>
      <c r="I18" s="1266"/>
      <c r="J18" s="1267"/>
      <c r="K18" s="249"/>
    </row>
    <row r="19" spans="1:11" ht="15" customHeight="1" x14ac:dyDescent="0.25">
      <c r="C19" s="1268" t="s">
        <v>366</v>
      </c>
      <c r="D19" s="1269"/>
      <c r="E19" s="138"/>
      <c r="F19" s="139">
        <f t="shared" si="3"/>
        <v>0</v>
      </c>
      <c r="G19" s="142">
        <f t="shared" si="4"/>
        <v>0</v>
      </c>
      <c r="H19" s="142">
        <f t="shared" si="5"/>
        <v>0</v>
      </c>
      <c r="I19" s="1266"/>
      <c r="J19" s="1267"/>
      <c r="K19" s="249"/>
    </row>
    <row r="20" spans="1:11" ht="15" customHeight="1" x14ac:dyDescent="0.25">
      <c r="C20" s="1268" t="s">
        <v>367</v>
      </c>
      <c r="D20" s="1269"/>
      <c r="E20" s="138"/>
      <c r="F20" s="139">
        <f t="shared" si="3"/>
        <v>0</v>
      </c>
      <c r="G20" s="142">
        <f t="shared" si="4"/>
        <v>0</v>
      </c>
      <c r="H20" s="142">
        <f t="shared" si="5"/>
        <v>0</v>
      </c>
      <c r="I20" s="1266"/>
      <c r="J20" s="1267"/>
      <c r="K20" s="249"/>
    </row>
    <row r="21" spans="1:11" ht="15" customHeight="1" x14ac:dyDescent="0.25">
      <c r="C21" s="1268" t="s">
        <v>368</v>
      </c>
      <c r="D21" s="1269"/>
      <c r="E21" s="138"/>
      <c r="F21" s="139">
        <f t="shared" si="3"/>
        <v>0</v>
      </c>
      <c r="G21" s="142">
        <f t="shared" si="4"/>
        <v>0</v>
      </c>
      <c r="H21" s="142">
        <f t="shared" si="5"/>
        <v>0</v>
      </c>
      <c r="I21" s="1266"/>
      <c r="J21" s="1267"/>
      <c r="K21" s="249"/>
    </row>
    <row r="22" spans="1:11" ht="15" customHeight="1" x14ac:dyDescent="0.25">
      <c r="C22" s="1268" t="s">
        <v>369</v>
      </c>
      <c r="D22" s="1269"/>
      <c r="E22" s="138"/>
      <c r="F22" s="139">
        <f t="shared" si="3"/>
        <v>0</v>
      </c>
      <c r="G22" s="142">
        <f t="shared" si="4"/>
        <v>0</v>
      </c>
      <c r="H22" s="142">
        <f t="shared" si="5"/>
        <v>0</v>
      </c>
      <c r="I22" s="1266"/>
      <c r="J22" s="1267"/>
      <c r="K22" s="249"/>
    </row>
    <row r="23" spans="1:11" ht="31.5" x14ac:dyDescent="0.25">
      <c r="A23" s="133">
        <v>11</v>
      </c>
      <c r="C23" s="1268" t="s">
        <v>370</v>
      </c>
      <c r="D23" s="1269"/>
      <c r="E23" s="138"/>
      <c r="F23" s="139">
        <f t="shared" si="3"/>
        <v>0</v>
      </c>
      <c r="G23" s="142">
        <f t="shared" si="4"/>
        <v>0</v>
      </c>
      <c r="H23" s="142">
        <f t="shared" si="5"/>
        <v>0</v>
      </c>
      <c r="I23" s="1266"/>
      <c r="J23" s="1267"/>
      <c r="K23" s="249"/>
    </row>
    <row r="24" spans="1:11" ht="31.5" x14ac:dyDescent="0.25">
      <c r="A24" s="133">
        <v>11</v>
      </c>
      <c r="C24" s="1268" t="s">
        <v>371</v>
      </c>
      <c r="D24" s="1269"/>
      <c r="E24" s="138"/>
      <c r="F24" s="139">
        <f t="shared" si="3"/>
        <v>0</v>
      </c>
      <c r="G24" s="142">
        <f t="shared" si="4"/>
        <v>0</v>
      </c>
      <c r="H24" s="142">
        <f t="shared" si="5"/>
        <v>0</v>
      </c>
      <c r="I24" s="1266"/>
      <c r="J24" s="1267"/>
      <c r="K24" s="249"/>
    </row>
    <row r="25" spans="1:11" ht="31.5" x14ac:dyDescent="0.25">
      <c r="A25" s="133">
        <v>11</v>
      </c>
      <c r="C25" s="1268" t="s">
        <v>372</v>
      </c>
      <c r="D25" s="1269"/>
      <c r="E25" s="138"/>
      <c r="F25" s="139">
        <f t="shared" si="3"/>
        <v>0</v>
      </c>
      <c r="G25" s="142">
        <f t="shared" si="4"/>
        <v>0</v>
      </c>
      <c r="H25" s="142">
        <f t="shared" si="5"/>
        <v>0</v>
      </c>
      <c r="I25" s="1266"/>
      <c r="J25" s="1267"/>
      <c r="K25" s="249"/>
    </row>
    <row r="26" spans="1:11" ht="31.5" x14ac:dyDescent="0.25">
      <c r="A26" s="133">
        <v>11</v>
      </c>
      <c r="C26" s="1268" t="s">
        <v>373</v>
      </c>
      <c r="D26" s="1269"/>
      <c r="E26" s="138"/>
      <c r="F26" s="139">
        <f t="shared" si="3"/>
        <v>0</v>
      </c>
      <c r="G26" s="142">
        <f t="shared" si="4"/>
        <v>0</v>
      </c>
      <c r="H26" s="142">
        <f t="shared" si="5"/>
        <v>0</v>
      </c>
      <c r="I26" s="1266"/>
      <c r="J26" s="1267"/>
      <c r="K26" s="249"/>
    </row>
    <row r="27" spans="1:11" ht="15" customHeight="1" x14ac:dyDescent="0.25">
      <c r="C27" s="1268" t="s">
        <v>374</v>
      </c>
      <c r="D27" s="1269"/>
      <c r="E27" s="138"/>
      <c r="F27" s="139">
        <f t="shared" si="3"/>
        <v>0</v>
      </c>
      <c r="G27" s="142">
        <f t="shared" si="4"/>
        <v>0</v>
      </c>
      <c r="H27" s="142">
        <f t="shared" si="5"/>
        <v>0</v>
      </c>
      <c r="I27" s="1266"/>
      <c r="J27" s="1267"/>
      <c r="K27" s="249"/>
    </row>
    <row r="28" spans="1:11" ht="15" customHeight="1" x14ac:dyDescent="0.25">
      <c r="C28" s="1268" t="s">
        <v>375</v>
      </c>
      <c r="D28" s="1269"/>
      <c r="E28" s="138"/>
      <c r="F28" s="139">
        <f t="shared" si="3"/>
        <v>0</v>
      </c>
      <c r="G28" s="142">
        <f t="shared" si="4"/>
        <v>0</v>
      </c>
      <c r="H28" s="142">
        <f t="shared" si="5"/>
        <v>0</v>
      </c>
      <c r="I28" s="1266"/>
      <c r="J28" s="1267"/>
      <c r="K28" s="249"/>
    </row>
    <row r="29" spans="1:11" ht="15" customHeight="1" x14ac:dyDescent="0.25">
      <c r="C29" s="1268" t="s">
        <v>376</v>
      </c>
      <c r="D29" s="1269"/>
      <c r="E29" s="138"/>
      <c r="F29" s="139">
        <f t="shared" si="3"/>
        <v>0</v>
      </c>
      <c r="G29" s="142">
        <f t="shared" si="4"/>
        <v>0</v>
      </c>
      <c r="H29" s="142">
        <f t="shared" si="5"/>
        <v>0</v>
      </c>
      <c r="I29" s="1266"/>
      <c r="J29" s="1267"/>
      <c r="K29" s="249"/>
    </row>
    <row r="30" spans="1:11" ht="6.75" customHeight="1" x14ac:dyDescent="0.25">
      <c r="C30" s="969"/>
      <c r="D30" s="970"/>
      <c r="E30" s="138"/>
      <c r="F30" s="139"/>
      <c r="G30" s="142"/>
      <c r="H30" s="142"/>
      <c r="I30" s="967"/>
      <c r="J30" s="968"/>
      <c r="K30" s="249"/>
    </row>
    <row r="31" spans="1:11" ht="31.5" x14ac:dyDescent="0.25">
      <c r="A31" s="133">
        <v>11</v>
      </c>
      <c r="C31" s="1268" t="s">
        <v>377</v>
      </c>
      <c r="D31" s="1269"/>
      <c r="E31" s="138"/>
      <c r="F31" s="139">
        <f t="shared" si="3"/>
        <v>0</v>
      </c>
      <c r="G31" s="142">
        <f t="shared" si="4"/>
        <v>0</v>
      </c>
      <c r="H31" s="142">
        <f t="shared" si="5"/>
        <v>0</v>
      </c>
      <c r="I31" s="1266"/>
      <c r="J31" s="1267"/>
      <c r="K31" s="249"/>
    </row>
    <row r="32" spans="1:11" ht="31.5" x14ac:dyDescent="0.25">
      <c r="A32" s="133">
        <v>11</v>
      </c>
      <c r="C32" s="1268" t="s">
        <v>378</v>
      </c>
      <c r="D32" s="1269"/>
      <c r="E32" s="138"/>
      <c r="F32" s="139">
        <f t="shared" si="3"/>
        <v>0</v>
      </c>
      <c r="G32" s="142">
        <f t="shared" si="4"/>
        <v>0</v>
      </c>
      <c r="H32" s="142">
        <f t="shared" si="5"/>
        <v>0</v>
      </c>
      <c r="I32" s="1266"/>
      <c r="J32" s="1267"/>
      <c r="K32" s="249"/>
    </row>
    <row r="33" spans="1:11" ht="15" customHeight="1" x14ac:dyDescent="0.25">
      <c r="C33" s="1268" t="s">
        <v>379</v>
      </c>
      <c r="D33" s="1269"/>
      <c r="E33" s="138"/>
      <c r="F33" s="139">
        <f t="shared" si="3"/>
        <v>0</v>
      </c>
      <c r="G33" s="142">
        <f t="shared" si="4"/>
        <v>0</v>
      </c>
      <c r="H33" s="142">
        <f t="shared" si="5"/>
        <v>0</v>
      </c>
      <c r="I33" s="1266"/>
      <c r="J33" s="1267"/>
      <c r="K33" s="249"/>
    </row>
    <row r="34" spans="1:11" ht="15" customHeight="1" x14ac:dyDescent="0.25">
      <c r="C34" s="1362" t="s">
        <v>380</v>
      </c>
      <c r="D34" s="1363"/>
      <c r="E34" s="138"/>
      <c r="F34" s="139"/>
      <c r="G34" s="142"/>
      <c r="H34" s="142"/>
      <c r="I34" s="1266"/>
      <c r="J34" s="1267"/>
      <c r="K34" s="249"/>
    </row>
    <row r="35" spans="1:11" ht="16.5" x14ac:dyDescent="0.25">
      <c r="A35" s="133">
        <v>1</v>
      </c>
      <c r="C35" s="1268" t="s">
        <v>381</v>
      </c>
      <c r="D35" s="1269"/>
      <c r="E35" s="138"/>
      <c r="F35" s="139">
        <f t="shared" si="3"/>
        <v>0</v>
      </c>
      <c r="G35" s="142">
        <f t="shared" si="4"/>
        <v>0</v>
      </c>
      <c r="H35" s="142">
        <f t="shared" si="5"/>
        <v>0</v>
      </c>
      <c r="I35" s="1266"/>
      <c r="J35" s="1267"/>
      <c r="K35" s="249"/>
    </row>
    <row r="36" spans="1:11" ht="15" customHeight="1" x14ac:dyDescent="0.25">
      <c r="C36" s="1268" t="s">
        <v>382</v>
      </c>
      <c r="D36" s="1269"/>
      <c r="E36" s="138"/>
      <c r="F36" s="139">
        <f t="shared" si="3"/>
        <v>0</v>
      </c>
      <c r="G36" s="142">
        <f t="shared" si="4"/>
        <v>0</v>
      </c>
      <c r="H36" s="142">
        <f t="shared" si="5"/>
        <v>0</v>
      </c>
      <c r="I36" s="1266"/>
      <c r="J36" s="1267"/>
      <c r="K36" s="249"/>
    </row>
    <row r="37" spans="1:11" ht="15" customHeight="1" x14ac:dyDescent="0.25">
      <c r="C37" s="1268" t="s">
        <v>383</v>
      </c>
      <c r="D37" s="1269"/>
      <c r="E37" s="138"/>
      <c r="F37" s="139">
        <f t="shared" si="3"/>
        <v>0</v>
      </c>
      <c r="G37" s="142">
        <f t="shared" si="4"/>
        <v>0</v>
      </c>
      <c r="H37" s="142">
        <f t="shared" si="5"/>
        <v>0</v>
      </c>
      <c r="I37" s="1266"/>
      <c r="J37" s="1267"/>
      <c r="K37" s="249"/>
    </row>
    <row r="38" spans="1:11" ht="15" customHeight="1" x14ac:dyDescent="0.25">
      <c r="C38" s="1268" t="s">
        <v>384</v>
      </c>
      <c r="D38" s="1269"/>
      <c r="E38" s="138"/>
      <c r="F38" s="139">
        <f t="shared" si="3"/>
        <v>0</v>
      </c>
      <c r="G38" s="142">
        <f t="shared" si="4"/>
        <v>0</v>
      </c>
      <c r="H38" s="142">
        <f t="shared" si="5"/>
        <v>0</v>
      </c>
      <c r="I38" s="1266"/>
      <c r="J38" s="1267"/>
      <c r="K38" s="249"/>
    </row>
    <row r="39" spans="1:11" ht="15" customHeight="1" x14ac:dyDescent="0.25">
      <c r="C39" s="1268" t="s">
        <v>385</v>
      </c>
      <c r="D39" s="1269"/>
      <c r="E39" s="138"/>
      <c r="F39" s="139">
        <f t="shared" si="3"/>
        <v>0</v>
      </c>
      <c r="G39" s="142">
        <f t="shared" si="4"/>
        <v>0</v>
      </c>
      <c r="H39" s="142">
        <f t="shared" si="5"/>
        <v>0</v>
      </c>
      <c r="I39" s="1266"/>
      <c r="J39" s="1267"/>
      <c r="K39" s="249"/>
    </row>
    <row r="40" spans="1:11" ht="31.5" x14ac:dyDescent="0.25">
      <c r="A40" s="133">
        <v>11</v>
      </c>
      <c r="C40" s="1268" t="s">
        <v>1296</v>
      </c>
      <c r="D40" s="1269"/>
      <c r="E40" s="138"/>
      <c r="F40" s="139">
        <f t="shared" si="3"/>
        <v>0</v>
      </c>
      <c r="G40" s="142">
        <f t="shared" si="4"/>
        <v>0</v>
      </c>
      <c r="H40" s="142">
        <f t="shared" si="5"/>
        <v>0</v>
      </c>
      <c r="I40" s="1266"/>
      <c r="J40" s="1267"/>
      <c r="K40" s="249"/>
    </row>
    <row r="41" spans="1:11" ht="15" customHeight="1" x14ac:dyDescent="0.25">
      <c r="C41" s="1268" t="s">
        <v>386</v>
      </c>
      <c r="D41" s="1269"/>
      <c r="E41" s="138"/>
      <c r="F41" s="139">
        <f t="shared" si="3"/>
        <v>0</v>
      </c>
      <c r="G41" s="142">
        <f t="shared" si="4"/>
        <v>0</v>
      </c>
      <c r="H41" s="142">
        <f t="shared" si="5"/>
        <v>0</v>
      </c>
      <c r="I41" s="1266"/>
      <c r="J41" s="1267"/>
      <c r="K41" s="249"/>
    </row>
    <row r="42" spans="1:11" ht="31.5" x14ac:dyDescent="0.25">
      <c r="A42" s="133">
        <v>11</v>
      </c>
      <c r="C42" s="1268" t="s">
        <v>387</v>
      </c>
      <c r="D42" s="1269"/>
      <c r="E42" s="138"/>
      <c r="F42" s="139">
        <f t="shared" ref="F42:F48" si="6">SUMIF(E42,G$6,I$6)</f>
        <v>0</v>
      </c>
      <c r="G42" s="142">
        <f t="shared" ref="G42:G48" si="7">SUMIF(G$7,E42,I$6)</f>
        <v>0</v>
      </c>
      <c r="H42" s="142">
        <f t="shared" ref="H42:H48" si="8">SUMIF(E42,G$8,I$6)</f>
        <v>0</v>
      </c>
      <c r="I42" s="1266"/>
      <c r="J42" s="1267"/>
      <c r="K42" s="249"/>
    </row>
    <row r="43" spans="1:11" ht="15" customHeight="1" x14ac:dyDescent="0.25">
      <c r="C43" s="1268" t="s">
        <v>388</v>
      </c>
      <c r="D43" s="1269"/>
      <c r="E43" s="138"/>
      <c r="F43" s="139">
        <f t="shared" si="6"/>
        <v>0</v>
      </c>
      <c r="G43" s="142">
        <f t="shared" si="7"/>
        <v>0</v>
      </c>
      <c r="H43" s="142">
        <f t="shared" si="8"/>
        <v>0</v>
      </c>
      <c r="I43" s="1266"/>
      <c r="J43" s="1267"/>
      <c r="K43" s="249"/>
    </row>
    <row r="44" spans="1:11" ht="31.5" x14ac:dyDescent="0.25">
      <c r="A44" s="133">
        <v>11</v>
      </c>
      <c r="C44" s="1268" t="s">
        <v>389</v>
      </c>
      <c r="D44" s="1269"/>
      <c r="E44" s="138"/>
      <c r="F44" s="139">
        <f t="shared" si="6"/>
        <v>0</v>
      </c>
      <c r="G44" s="142">
        <f t="shared" si="7"/>
        <v>0</v>
      </c>
      <c r="H44" s="142">
        <f t="shared" si="8"/>
        <v>0</v>
      </c>
      <c r="I44" s="1266"/>
      <c r="J44" s="1267"/>
      <c r="K44" s="249"/>
    </row>
    <row r="45" spans="1:11" ht="15" customHeight="1" x14ac:dyDescent="0.25">
      <c r="C45" s="1362" t="s">
        <v>390</v>
      </c>
      <c r="D45" s="1363"/>
      <c r="E45" s="138"/>
      <c r="F45" s="139"/>
      <c r="G45" s="142"/>
      <c r="H45" s="142"/>
      <c r="I45" s="1266"/>
      <c r="J45" s="1267"/>
      <c r="K45" s="249"/>
    </row>
    <row r="46" spans="1:11" ht="15" customHeight="1" x14ac:dyDescent="0.25">
      <c r="C46" s="1268" t="s">
        <v>391</v>
      </c>
      <c r="D46" s="1269"/>
      <c r="E46" s="138"/>
      <c r="F46" s="139">
        <f t="shared" si="6"/>
        <v>0</v>
      </c>
      <c r="G46" s="142">
        <f t="shared" si="7"/>
        <v>0</v>
      </c>
      <c r="H46" s="142">
        <f t="shared" si="8"/>
        <v>0</v>
      </c>
      <c r="I46" s="1266"/>
      <c r="J46" s="1267"/>
      <c r="K46" s="249"/>
    </row>
    <row r="47" spans="1:11" ht="31.5" x14ac:dyDescent="0.25">
      <c r="A47" s="133">
        <v>11</v>
      </c>
      <c r="C47" s="1268" t="s">
        <v>392</v>
      </c>
      <c r="D47" s="1269"/>
      <c r="E47" s="138"/>
      <c r="F47" s="139">
        <f t="shared" si="6"/>
        <v>0</v>
      </c>
      <c r="G47" s="142">
        <f t="shared" si="7"/>
        <v>0</v>
      </c>
      <c r="H47" s="142">
        <f t="shared" si="8"/>
        <v>0</v>
      </c>
      <c r="I47" s="1266"/>
      <c r="J47" s="1267"/>
      <c r="K47" s="249"/>
    </row>
    <row r="48" spans="1:11" ht="16.5" x14ac:dyDescent="0.25">
      <c r="A48" s="133">
        <v>1</v>
      </c>
      <c r="C48" s="1268" t="s">
        <v>2065</v>
      </c>
      <c r="D48" s="1269"/>
      <c r="E48" s="138"/>
      <c r="F48" s="139">
        <f t="shared" si="6"/>
        <v>0</v>
      </c>
      <c r="G48" s="142">
        <f t="shared" si="7"/>
        <v>0</v>
      </c>
      <c r="H48" s="142">
        <f t="shared" si="8"/>
        <v>0</v>
      </c>
      <c r="I48" s="1266"/>
      <c r="J48" s="1267"/>
      <c r="K48" s="249"/>
    </row>
    <row r="49" spans="1:11" ht="15" customHeight="1" x14ac:dyDescent="0.25">
      <c r="C49" s="1364" t="s">
        <v>393</v>
      </c>
      <c r="D49" s="1365"/>
      <c r="E49" s="234"/>
      <c r="F49" s="235"/>
      <c r="G49" s="236"/>
      <c r="H49" s="236"/>
      <c r="I49" s="771"/>
      <c r="J49" s="772"/>
      <c r="K49" s="249"/>
    </row>
    <row r="50" spans="1:11" ht="31.5" x14ac:dyDescent="0.25">
      <c r="A50" s="133">
        <v>11</v>
      </c>
      <c r="C50" s="1268" t="s">
        <v>394</v>
      </c>
      <c r="D50" s="1269"/>
      <c r="E50" s="138"/>
      <c r="F50" s="139">
        <f t="shared" ref="F50:F61" si="9">SUMIF(E50,G$6,I$6)</f>
        <v>0</v>
      </c>
      <c r="G50" s="142">
        <f t="shared" ref="G50:G61" si="10">SUMIF(G$7,E50,I$6)</f>
        <v>0</v>
      </c>
      <c r="H50" s="142">
        <f t="shared" ref="H50:H61" si="11">SUMIF(E50,G$8,I$6)</f>
        <v>0</v>
      </c>
      <c r="I50" s="1266"/>
      <c r="J50" s="1267"/>
      <c r="K50" s="249"/>
    </row>
    <row r="51" spans="1:11" ht="15" customHeight="1" x14ac:dyDescent="0.25">
      <c r="C51" s="1268" t="s">
        <v>2798</v>
      </c>
      <c r="D51" s="1269"/>
      <c r="E51" s="138"/>
      <c r="F51" s="139">
        <f t="shared" si="9"/>
        <v>0</v>
      </c>
      <c r="G51" s="142">
        <f t="shared" si="10"/>
        <v>0</v>
      </c>
      <c r="H51" s="142">
        <f t="shared" si="11"/>
        <v>0</v>
      </c>
      <c r="I51" s="1266"/>
      <c r="J51" s="1267"/>
      <c r="K51" s="249"/>
    </row>
    <row r="52" spans="1:11" ht="15" customHeight="1" x14ac:dyDescent="0.25">
      <c r="C52" s="1268" t="s">
        <v>395</v>
      </c>
      <c r="D52" s="1269"/>
      <c r="E52" s="138"/>
      <c r="F52" s="139">
        <f t="shared" si="9"/>
        <v>0</v>
      </c>
      <c r="G52" s="142">
        <f t="shared" si="10"/>
        <v>0</v>
      </c>
      <c r="H52" s="142">
        <f t="shared" si="11"/>
        <v>0</v>
      </c>
      <c r="I52" s="1266"/>
      <c r="J52" s="1267"/>
      <c r="K52" s="249"/>
    </row>
    <row r="53" spans="1:11" ht="31.5" x14ac:dyDescent="0.25">
      <c r="A53" s="133">
        <v>11</v>
      </c>
      <c r="C53" s="1268" t="s">
        <v>396</v>
      </c>
      <c r="D53" s="1269"/>
      <c r="E53" s="138"/>
      <c r="F53" s="139">
        <f t="shared" si="9"/>
        <v>0</v>
      </c>
      <c r="G53" s="142">
        <f t="shared" si="10"/>
        <v>0</v>
      </c>
      <c r="H53" s="142">
        <f t="shared" si="11"/>
        <v>0</v>
      </c>
      <c r="I53" s="1266"/>
      <c r="J53" s="1267"/>
      <c r="K53" s="249"/>
    </row>
    <row r="54" spans="1:11" ht="46.5" x14ac:dyDescent="0.25">
      <c r="A54" s="133">
        <v>111</v>
      </c>
      <c r="C54" s="1268" t="s">
        <v>397</v>
      </c>
      <c r="D54" s="1269"/>
      <c r="E54" s="138"/>
      <c r="F54" s="139">
        <f t="shared" si="9"/>
        <v>0</v>
      </c>
      <c r="G54" s="142">
        <f t="shared" si="10"/>
        <v>0</v>
      </c>
      <c r="H54" s="142">
        <f t="shared" si="11"/>
        <v>0</v>
      </c>
      <c r="I54" s="1266"/>
      <c r="J54" s="1267"/>
      <c r="K54" s="249"/>
    </row>
    <row r="55" spans="1:11" ht="31.5" x14ac:dyDescent="0.25">
      <c r="A55" s="133">
        <v>11</v>
      </c>
      <c r="C55" s="1268" t="s">
        <v>398</v>
      </c>
      <c r="D55" s="1269"/>
      <c r="E55" s="138"/>
      <c r="F55" s="139">
        <f t="shared" si="9"/>
        <v>0</v>
      </c>
      <c r="G55" s="142">
        <f t="shared" si="10"/>
        <v>0</v>
      </c>
      <c r="H55" s="142">
        <f t="shared" si="11"/>
        <v>0</v>
      </c>
      <c r="I55" s="1266"/>
      <c r="J55" s="1267"/>
      <c r="K55" s="249"/>
    </row>
    <row r="56" spans="1:11" ht="15" customHeight="1" x14ac:dyDescent="0.25">
      <c r="C56" s="1268" t="s">
        <v>399</v>
      </c>
      <c r="D56" s="1269"/>
      <c r="E56" s="138"/>
      <c r="F56" s="139">
        <f t="shared" si="9"/>
        <v>0</v>
      </c>
      <c r="G56" s="142">
        <f t="shared" si="10"/>
        <v>0</v>
      </c>
      <c r="H56" s="142">
        <f t="shared" si="11"/>
        <v>0</v>
      </c>
      <c r="I56" s="1266"/>
      <c r="J56" s="1267"/>
      <c r="K56" s="249"/>
    </row>
    <row r="57" spans="1:11" ht="46.5" x14ac:dyDescent="0.25">
      <c r="A57" s="133">
        <v>111</v>
      </c>
      <c r="C57" s="1268" t="s">
        <v>400</v>
      </c>
      <c r="D57" s="1269"/>
      <c r="E57" s="138"/>
      <c r="F57" s="139">
        <f t="shared" si="9"/>
        <v>0</v>
      </c>
      <c r="G57" s="142">
        <f t="shared" si="10"/>
        <v>0</v>
      </c>
      <c r="H57" s="142">
        <f t="shared" si="11"/>
        <v>0</v>
      </c>
      <c r="I57" s="1266"/>
      <c r="J57" s="1267"/>
      <c r="K57" s="249"/>
    </row>
    <row r="58" spans="1:11" ht="31.5" x14ac:dyDescent="0.25">
      <c r="A58" s="133">
        <v>11</v>
      </c>
      <c r="C58" s="1268" t="s">
        <v>401</v>
      </c>
      <c r="D58" s="1269"/>
      <c r="E58" s="138"/>
      <c r="F58" s="139">
        <f t="shared" si="9"/>
        <v>0</v>
      </c>
      <c r="G58" s="142">
        <f t="shared" si="10"/>
        <v>0</v>
      </c>
      <c r="H58" s="142">
        <f t="shared" si="11"/>
        <v>0</v>
      </c>
      <c r="I58" s="1266"/>
      <c r="J58" s="1267"/>
      <c r="K58" s="249"/>
    </row>
    <row r="59" spans="1:11" ht="16.5" x14ac:dyDescent="0.25">
      <c r="A59" s="133">
        <v>1</v>
      </c>
      <c r="C59" s="1268" t="s">
        <v>402</v>
      </c>
      <c r="D59" s="1269"/>
      <c r="E59" s="138"/>
      <c r="F59" s="139">
        <f t="shared" si="9"/>
        <v>0</v>
      </c>
      <c r="G59" s="142">
        <f t="shared" si="10"/>
        <v>0</v>
      </c>
      <c r="H59" s="142">
        <f t="shared" si="11"/>
        <v>0</v>
      </c>
      <c r="I59" s="1266"/>
      <c r="J59" s="1267"/>
      <c r="K59" s="249"/>
    </row>
    <row r="60" spans="1:11" ht="31.5" x14ac:dyDescent="0.25">
      <c r="A60" s="133">
        <v>11</v>
      </c>
      <c r="C60" s="1268" t="s">
        <v>403</v>
      </c>
      <c r="D60" s="1269"/>
      <c r="E60" s="138"/>
      <c r="F60" s="139">
        <f t="shared" si="9"/>
        <v>0</v>
      </c>
      <c r="G60" s="142">
        <f t="shared" si="10"/>
        <v>0</v>
      </c>
      <c r="H60" s="142">
        <f t="shared" si="11"/>
        <v>0</v>
      </c>
      <c r="I60" s="1266"/>
      <c r="J60" s="1267"/>
      <c r="K60" s="249"/>
    </row>
    <row r="61" spans="1:11" ht="46.5" x14ac:dyDescent="0.25">
      <c r="A61" s="133">
        <v>111</v>
      </c>
      <c r="C61" s="1268" t="s">
        <v>404</v>
      </c>
      <c r="D61" s="1269"/>
      <c r="E61" s="138"/>
      <c r="F61" s="139">
        <f t="shared" si="9"/>
        <v>0</v>
      </c>
      <c r="G61" s="142">
        <f t="shared" si="10"/>
        <v>0</v>
      </c>
      <c r="H61" s="142">
        <f t="shared" si="11"/>
        <v>0</v>
      </c>
      <c r="I61" s="1266"/>
      <c r="J61" s="1267"/>
      <c r="K61" s="249"/>
    </row>
    <row r="62" spans="1:11" ht="15" customHeight="1" x14ac:dyDescent="0.25">
      <c r="C62" s="1360" t="s">
        <v>405</v>
      </c>
      <c r="D62" s="1361"/>
      <c r="E62" s="250"/>
      <c r="F62" s="251"/>
      <c r="G62" s="252"/>
      <c r="H62" s="252"/>
      <c r="I62" s="253"/>
      <c r="J62" s="254"/>
      <c r="K62" s="249"/>
    </row>
    <row r="63" spans="1:11" ht="15" customHeight="1" x14ac:dyDescent="0.25">
      <c r="C63" s="1268" t="s">
        <v>406</v>
      </c>
      <c r="D63" s="1269"/>
      <c r="E63" s="138"/>
      <c r="F63" s="139">
        <f t="shared" ref="F63:F70" si="12">SUMIF(E63,G$6,I$6)</f>
        <v>0</v>
      </c>
      <c r="G63" s="142">
        <f t="shared" ref="G63:G70" si="13">SUMIF(G$7,E63,I$6)</f>
        <v>0</v>
      </c>
      <c r="H63" s="142">
        <f t="shared" ref="H63:H70" si="14">SUMIF(E63,G$8,I$6)</f>
        <v>0</v>
      </c>
      <c r="I63" s="1266"/>
      <c r="J63" s="1267"/>
      <c r="K63" s="249"/>
    </row>
    <row r="64" spans="1:11" ht="15" customHeight="1" x14ac:dyDescent="0.25">
      <c r="C64" s="1268" t="s">
        <v>407</v>
      </c>
      <c r="D64" s="1269"/>
      <c r="E64" s="138"/>
      <c r="F64" s="139">
        <f t="shared" si="12"/>
        <v>0</v>
      </c>
      <c r="G64" s="142">
        <f t="shared" si="13"/>
        <v>0</v>
      </c>
      <c r="H64" s="142">
        <f t="shared" si="14"/>
        <v>0</v>
      </c>
      <c r="I64" s="1266"/>
      <c r="J64" s="1267"/>
      <c r="K64" s="249"/>
    </row>
    <row r="65" spans="1:11" ht="15" customHeight="1" x14ac:dyDescent="0.25">
      <c r="C65" s="1268" t="s">
        <v>408</v>
      </c>
      <c r="D65" s="1269"/>
      <c r="E65" s="138"/>
      <c r="F65" s="139">
        <f t="shared" si="12"/>
        <v>0</v>
      </c>
      <c r="G65" s="142">
        <f t="shared" si="13"/>
        <v>0</v>
      </c>
      <c r="H65" s="142">
        <f t="shared" si="14"/>
        <v>0</v>
      </c>
      <c r="I65" s="1266"/>
      <c r="J65" s="1267"/>
      <c r="K65" s="249"/>
    </row>
    <row r="66" spans="1:11" ht="31.5" x14ac:dyDescent="0.25">
      <c r="A66" s="133">
        <v>11</v>
      </c>
      <c r="C66" s="1268" t="s">
        <v>409</v>
      </c>
      <c r="D66" s="1269"/>
      <c r="E66" s="138"/>
      <c r="F66" s="139">
        <f t="shared" si="12"/>
        <v>0</v>
      </c>
      <c r="G66" s="142">
        <f t="shared" si="13"/>
        <v>0</v>
      </c>
      <c r="H66" s="142">
        <f t="shared" si="14"/>
        <v>0</v>
      </c>
      <c r="I66" s="1266"/>
      <c r="J66" s="1267"/>
      <c r="K66" s="249"/>
    </row>
    <row r="67" spans="1:11" ht="15" customHeight="1" x14ac:dyDescent="0.25">
      <c r="C67" s="1283" t="s">
        <v>410</v>
      </c>
      <c r="D67" s="1284"/>
      <c r="E67" s="138"/>
      <c r="F67" s="139"/>
      <c r="G67" s="142"/>
      <c r="H67" s="142"/>
      <c r="I67" s="1266"/>
      <c r="J67" s="1267"/>
      <c r="K67" s="249"/>
    </row>
    <row r="68" spans="1:11" ht="15" customHeight="1" x14ac:dyDescent="0.25">
      <c r="C68" s="1268" t="s">
        <v>411</v>
      </c>
      <c r="D68" s="1269"/>
      <c r="E68" s="138"/>
      <c r="F68" s="139">
        <f t="shared" si="12"/>
        <v>0</v>
      </c>
      <c r="G68" s="142">
        <f t="shared" si="13"/>
        <v>0</v>
      </c>
      <c r="H68" s="142">
        <f t="shared" si="14"/>
        <v>0</v>
      </c>
      <c r="I68" s="1266"/>
      <c r="J68" s="1267"/>
      <c r="K68" s="249"/>
    </row>
    <row r="69" spans="1:11" ht="15" customHeight="1" x14ac:dyDescent="0.25">
      <c r="C69" s="1268" t="s">
        <v>412</v>
      </c>
      <c r="D69" s="1269"/>
      <c r="E69" s="138"/>
      <c r="F69" s="139">
        <f t="shared" si="12"/>
        <v>0</v>
      </c>
      <c r="G69" s="142">
        <f t="shared" si="13"/>
        <v>0</v>
      </c>
      <c r="H69" s="142">
        <f t="shared" si="14"/>
        <v>0</v>
      </c>
      <c r="I69" s="1266"/>
      <c r="J69" s="1267"/>
      <c r="K69" s="249"/>
    </row>
    <row r="70" spans="1:11" ht="31.5" x14ac:dyDescent="0.25">
      <c r="A70" s="133">
        <v>11</v>
      </c>
      <c r="C70" s="1268" t="s">
        <v>413</v>
      </c>
      <c r="D70" s="1269"/>
      <c r="E70" s="138"/>
      <c r="F70" s="139">
        <f t="shared" si="12"/>
        <v>0</v>
      </c>
      <c r="G70" s="142">
        <f t="shared" si="13"/>
        <v>0</v>
      </c>
      <c r="H70" s="142">
        <f t="shared" si="14"/>
        <v>0</v>
      </c>
      <c r="I70" s="1266"/>
      <c r="J70" s="1267"/>
      <c r="K70" s="249"/>
    </row>
    <row r="71" spans="1:11" ht="31.5" x14ac:dyDescent="0.25">
      <c r="A71" s="133">
        <v>11</v>
      </c>
      <c r="C71" s="1268" t="s">
        <v>414</v>
      </c>
      <c r="D71" s="1269"/>
      <c r="E71" s="138"/>
      <c r="F71" s="139">
        <f t="shared" si="0"/>
        <v>0</v>
      </c>
      <c r="G71" s="142">
        <f t="shared" si="1"/>
        <v>0</v>
      </c>
      <c r="H71" s="142">
        <f t="shared" si="2"/>
        <v>0</v>
      </c>
      <c r="I71" s="1266"/>
      <c r="J71" s="1267"/>
      <c r="K71" s="249"/>
    </row>
    <row r="72" spans="1:11" ht="31.5" x14ac:dyDescent="0.25">
      <c r="A72" s="133">
        <v>11</v>
      </c>
      <c r="C72" s="1268" t="s">
        <v>415</v>
      </c>
      <c r="D72" s="1269"/>
      <c r="E72" s="138"/>
      <c r="F72" s="139">
        <f t="shared" si="0"/>
        <v>0</v>
      </c>
      <c r="G72" s="142">
        <f t="shared" si="1"/>
        <v>0</v>
      </c>
      <c r="H72" s="142">
        <f t="shared" si="2"/>
        <v>0</v>
      </c>
      <c r="I72" s="1266"/>
      <c r="J72" s="1267"/>
      <c r="K72" s="249"/>
    </row>
    <row r="73" spans="1:11" ht="46.5" x14ac:dyDescent="0.25">
      <c r="A73" s="133">
        <v>111</v>
      </c>
      <c r="C73" s="1268" t="s">
        <v>416</v>
      </c>
      <c r="D73" s="1269"/>
      <c r="E73" s="138"/>
      <c r="F73" s="139">
        <f t="shared" si="0"/>
        <v>0</v>
      </c>
      <c r="G73" s="142">
        <f t="shared" si="1"/>
        <v>0</v>
      </c>
      <c r="H73" s="142">
        <f t="shared" si="2"/>
        <v>0</v>
      </c>
      <c r="I73" s="1266"/>
      <c r="J73" s="1267"/>
      <c r="K73" s="249"/>
    </row>
    <row r="74" spans="1:11" ht="31.5" x14ac:dyDescent="0.25">
      <c r="A74" s="133">
        <v>11</v>
      </c>
      <c r="C74" s="1268" t="s">
        <v>417</v>
      </c>
      <c r="D74" s="1269"/>
      <c r="E74" s="138"/>
      <c r="F74" s="139">
        <f t="shared" si="0"/>
        <v>0</v>
      </c>
      <c r="G74" s="142">
        <f t="shared" si="1"/>
        <v>0</v>
      </c>
      <c r="H74" s="142">
        <f t="shared" si="2"/>
        <v>0</v>
      </c>
      <c r="I74" s="1266"/>
      <c r="J74" s="1267"/>
      <c r="K74" s="249"/>
    </row>
    <row r="75" spans="1:11" x14ac:dyDescent="0.25">
      <c r="C75" s="1364" t="s">
        <v>418</v>
      </c>
      <c r="D75" s="1365"/>
      <c r="E75" s="250"/>
      <c r="F75" s="251"/>
      <c r="G75" s="252"/>
      <c r="H75" s="252"/>
      <c r="I75" s="253"/>
      <c r="J75" s="254"/>
      <c r="K75" s="249"/>
    </row>
    <row r="76" spans="1:11" ht="31.5" x14ac:dyDescent="0.25">
      <c r="A76" s="133">
        <v>11</v>
      </c>
      <c r="C76" s="1268" t="s">
        <v>419</v>
      </c>
      <c r="D76" s="1269"/>
      <c r="E76" s="138"/>
      <c r="F76" s="139">
        <f t="shared" si="0"/>
        <v>0</v>
      </c>
      <c r="G76" s="142">
        <f t="shared" si="1"/>
        <v>0</v>
      </c>
      <c r="H76" s="142">
        <f t="shared" si="2"/>
        <v>0</v>
      </c>
      <c r="I76" s="1266"/>
      <c r="J76" s="1267"/>
      <c r="K76" s="249"/>
    </row>
    <row r="77" spans="1:11" x14ac:dyDescent="0.25">
      <c r="C77" s="1268" t="s">
        <v>420</v>
      </c>
      <c r="D77" s="1269"/>
      <c r="E77" s="138"/>
      <c r="F77" s="139">
        <f t="shared" si="0"/>
        <v>0</v>
      </c>
      <c r="G77" s="142">
        <f t="shared" si="1"/>
        <v>0</v>
      </c>
      <c r="H77" s="142">
        <f t="shared" si="2"/>
        <v>0</v>
      </c>
      <c r="I77" s="1266"/>
      <c r="J77" s="1267"/>
      <c r="K77" s="249"/>
    </row>
    <row r="78" spans="1:11" x14ac:dyDescent="0.25">
      <c r="C78" s="1268" t="s">
        <v>421</v>
      </c>
      <c r="D78" s="1269"/>
      <c r="E78" s="138"/>
      <c r="F78" s="139">
        <f t="shared" si="0"/>
        <v>0</v>
      </c>
      <c r="G78" s="142">
        <f t="shared" si="1"/>
        <v>0</v>
      </c>
      <c r="H78" s="142">
        <f t="shared" si="2"/>
        <v>0</v>
      </c>
      <c r="I78" s="1266"/>
      <c r="J78" s="1267"/>
      <c r="K78" s="249"/>
    </row>
    <row r="79" spans="1:11" x14ac:dyDescent="0.25">
      <c r="C79" s="1268" t="s">
        <v>422</v>
      </c>
      <c r="D79" s="1269"/>
      <c r="E79" s="138"/>
      <c r="F79" s="139">
        <f t="shared" si="0"/>
        <v>0</v>
      </c>
      <c r="G79" s="142">
        <f t="shared" si="1"/>
        <v>0</v>
      </c>
      <c r="H79" s="142">
        <f t="shared" si="2"/>
        <v>0</v>
      </c>
      <c r="I79" s="1266"/>
      <c r="J79" s="1267"/>
      <c r="K79" s="249"/>
    </row>
    <row r="80" spans="1:11" ht="31.5" x14ac:dyDescent="0.25">
      <c r="A80" s="133">
        <v>11</v>
      </c>
      <c r="C80" s="1268" t="s">
        <v>423</v>
      </c>
      <c r="D80" s="1269"/>
      <c r="E80" s="138"/>
      <c r="F80" s="139">
        <f t="shared" si="0"/>
        <v>0</v>
      </c>
      <c r="G80" s="142">
        <f t="shared" si="1"/>
        <v>0</v>
      </c>
      <c r="H80" s="142">
        <f t="shared" si="2"/>
        <v>0</v>
      </c>
      <c r="I80" s="1266"/>
      <c r="J80" s="1267"/>
      <c r="K80" s="249"/>
    </row>
    <row r="81" spans="1:11" x14ac:dyDescent="0.25">
      <c r="C81" s="1283" t="s">
        <v>424</v>
      </c>
      <c r="D81" s="1284"/>
      <c r="E81" s="138"/>
      <c r="F81" s="139"/>
      <c r="G81" s="142"/>
      <c r="H81" s="142"/>
      <c r="I81" s="1266"/>
      <c r="J81" s="1267"/>
      <c r="K81" s="249"/>
    </row>
    <row r="82" spans="1:11" ht="31.5" x14ac:dyDescent="0.25">
      <c r="A82" s="133">
        <v>11</v>
      </c>
      <c r="C82" s="1268" t="s">
        <v>425</v>
      </c>
      <c r="D82" s="1269"/>
      <c r="E82" s="138"/>
      <c r="F82" s="139">
        <f t="shared" ref="F82:F85" si="15">SUMIF(E82,G$6,I$6)</f>
        <v>0</v>
      </c>
      <c r="G82" s="142">
        <f t="shared" ref="G82:G85" si="16">SUMIF(G$7,E82,I$6)</f>
        <v>0</v>
      </c>
      <c r="H82" s="142">
        <f t="shared" ref="H82:H85" si="17">SUMIF(E82,G$8,I$6)</f>
        <v>0</v>
      </c>
      <c r="I82" s="1266"/>
      <c r="J82" s="1267"/>
      <c r="K82" s="249"/>
    </row>
    <row r="83" spans="1:11" x14ac:dyDescent="0.25">
      <c r="C83" s="1268" t="s">
        <v>426</v>
      </c>
      <c r="D83" s="1269"/>
      <c r="E83" s="138"/>
      <c r="F83" s="139">
        <f t="shared" si="15"/>
        <v>0</v>
      </c>
      <c r="G83" s="142">
        <f t="shared" si="16"/>
        <v>0</v>
      </c>
      <c r="H83" s="142">
        <f t="shared" si="17"/>
        <v>0</v>
      </c>
      <c r="I83" s="1266"/>
      <c r="J83" s="1267"/>
      <c r="K83" s="249"/>
    </row>
    <row r="84" spans="1:11" ht="31.5" x14ac:dyDescent="0.25">
      <c r="A84" s="133">
        <v>11</v>
      </c>
      <c r="C84" s="1268" t="s">
        <v>427</v>
      </c>
      <c r="D84" s="1269"/>
      <c r="E84" s="138"/>
      <c r="F84" s="139">
        <f t="shared" si="15"/>
        <v>0</v>
      </c>
      <c r="G84" s="142">
        <f t="shared" si="16"/>
        <v>0</v>
      </c>
      <c r="H84" s="142">
        <f t="shared" si="17"/>
        <v>0</v>
      </c>
      <c r="I84" s="1266"/>
      <c r="J84" s="1267"/>
      <c r="K84" s="249"/>
    </row>
    <row r="85" spans="1:11" ht="46.5" x14ac:dyDescent="0.25">
      <c r="A85" s="133">
        <v>111</v>
      </c>
      <c r="C85" s="1268" t="s">
        <v>428</v>
      </c>
      <c r="D85" s="1269"/>
      <c r="E85" s="138"/>
      <c r="F85" s="139">
        <f t="shared" si="15"/>
        <v>0</v>
      </c>
      <c r="G85" s="142">
        <f t="shared" si="16"/>
        <v>0</v>
      </c>
      <c r="H85" s="142">
        <f t="shared" si="17"/>
        <v>0</v>
      </c>
      <c r="I85" s="1266"/>
      <c r="J85" s="1267"/>
      <c r="K85" s="249"/>
    </row>
    <row r="86" spans="1:11" ht="31.5" x14ac:dyDescent="0.25">
      <c r="A86" s="133">
        <v>11</v>
      </c>
      <c r="C86" s="1268" t="s">
        <v>429</v>
      </c>
      <c r="D86" s="1269"/>
      <c r="E86" s="138"/>
      <c r="F86" s="139">
        <f t="shared" si="0"/>
        <v>0</v>
      </c>
      <c r="G86" s="142">
        <f t="shared" si="1"/>
        <v>0</v>
      </c>
      <c r="H86" s="142">
        <f t="shared" si="2"/>
        <v>0</v>
      </c>
      <c r="I86" s="1266"/>
      <c r="J86" s="1267"/>
      <c r="K86" s="249"/>
    </row>
    <row r="87" spans="1:11" ht="31.5" x14ac:dyDescent="0.25">
      <c r="A87" s="133">
        <v>11</v>
      </c>
      <c r="C87" s="1268" t="s">
        <v>430</v>
      </c>
      <c r="D87" s="1269"/>
      <c r="E87" s="138"/>
      <c r="F87" s="139">
        <f t="shared" si="0"/>
        <v>0</v>
      </c>
      <c r="G87" s="142">
        <f t="shared" si="1"/>
        <v>0</v>
      </c>
      <c r="H87" s="142">
        <f t="shared" si="2"/>
        <v>0</v>
      </c>
      <c r="I87" s="1266"/>
      <c r="J87" s="1267"/>
      <c r="K87" s="249"/>
    </row>
    <row r="88" spans="1:11" x14ac:dyDescent="0.25">
      <c r="B88" s="137"/>
      <c r="C88" s="1364" t="s">
        <v>431</v>
      </c>
      <c r="D88" s="1365"/>
      <c r="E88" s="250"/>
      <c r="F88" s="251"/>
      <c r="G88" s="252"/>
      <c r="H88" s="252"/>
      <c r="I88" s="1366"/>
      <c r="J88" s="1367"/>
      <c r="K88" s="249"/>
    </row>
    <row r="89" spans="1:11" ht="31.5" x14ac:dyDescent="0.25">
      <c r="A89" s="133">
        <v>11</v>
      </c>
      <c r="C89" s="1268" t="s">
        <v>432</v>
      </c>
      <c r="D89" s="1269"/>
      <c r="E89" s="138"/>
      <c r="F89" s="139">
        <f t="shared" si="0"/>
        <v>0</v>
      </c>
      <c r="G89" s="142">
        <f t="shared" si="1"/>
        <v>0</v>
      </c>
      <c r="H89" s="142">
        <f t="shared" si="2"/>
        <v>0</v>
      </c>
      <c r="I89" s="1266"/>
      <c r="J89" s="1267"/>
      <c r="K89" s="249"/>
    </row>
    <row r="90" spans="1:11" ht="31.5" x14ac:dyDescent="0.25">
      <c r="A90" s="133">
        <v>11</v>
      </c>
      <c r="C90" s="1268" t="s">
        <v>2799</v>
      </c>
      <c r="D90" s="1269"/>
      <c r="E90" s="138"/>
      <c r="F90" s="139">
        <f t="shared" si="0"/>
        <v>0</v>
      </c>
      <c r="G90" s="142">
        <f t="shared" si="1"/>
        <v>0</v>
      </c>
      <c r="H90" s="142">
        <f t="shared" si="2"/>
        <v>0</v>
      </c>
      <c r="I90" s="1266"/>
      <c r="J90" s="1267"/>
      <c r="K90" s="249"/>
    </row>
    <row r="91" spans="1:11" ht="46.5" x14ac:dyDescent="0.25">
      <c r="A91" s="133">
        <v>111</v>
      </c>
      <c r="C91" s="1268" t="s">
        <v>433</v>
      </c>
      <c r="D91" s="1269"/>
      <c r="E91" s="138"/>
      <c r="F91" s="139">
        <f t="shared" si="0"/>
        <v>0</v>
      </c>
      <c r="G91" s="142">
        <f t="shared" si="1"/>
        <v>0</v>
      </c>
      <c r="H91" s="142">
        <f t="shared" si="2"/>
        <v>0</v>
      </c>
      <c r="I91" s="1266"/>
      <c r="J91" s="1267"/>
      <c r="K91" s="249"/>
    </row>
    <row r="92" spans="1:11" ht="31.5" x14ac:dyDescent="0.25">
      <c r="A92" s="133">
        <v>11</v>
      </c>
      <c r="C92" s="1283" t="s">
        <v>434</v>
      </c>
      <c r="D92" s="1284"/>
      <c r="E92" s="138"/>
      <c r="F92" s="139"/>
      <c r="G92" s="142"/>
      <c r="H92" s="142"/>
      <c r="I92" s="1266"/>
      <c r="J92" s="1267"/>
      <c r="K92" s="249"/>
    </row>
    <row r="93" spans="1:11" x14ac:dyDescent="0.25">
      <c r="C93" s="1268" t="s">
        <v>435</v>
      </c>
      <c r="D93" s="1269"/>
      <c r="E93" s="138"/>
      <c r="F93" s="139">
        <f t="shared" si="0"/>
        <v>0</v>
      </c>
      <c r="G93" s="142">
        <f t="shared" si="1"/>
        <v>0</v>
      </c>
      <c r="H93" s="142">
        <f t="shared" si="2"/>
        <v>0</v>
      </c>
      <c r="I93" s="1266"/>
      <c r="J93" s="1267"/>
      <c r="K93" s="249"/>
    </row>
    <row r="94" spans="1:11" x14ac:dyDescent="0.25">
      <c r="C94" s="1268" t="s">
        <v>436</v>
      </c>
      <c r="D94" s="1269"/>
      <c r="E94" s="138"/>
      <c r="F94" s="139">
        <f t="shared" si="0"/>
        <v>0</v>
      </c>
      <c r="G94" s="142">
        <f t="shared" si="1"/>
        <v>0</v>
      </c>
      <c r="H94" s="142">
        <f t="shared" si="2"/>
        <v>0</v>
      </c>
      <c r="I94" s="1266"/>
      <c r="J94" s="1267"/>
      <c r="K94" s="249"/>
    </row>
    <row r="95" spans="1:11" ht="31.5" x14ac:dyDescent="0.25">
      <c r="A95" s="133">
        <v>11</v>
      </c>
      <c r="C95" s="1268" t="s">
        <v>437</v>
      </c>
      <c r="D95" s="1269"/>
      <c r="E95" s="138"/>
      <c r="F95" s="139">
        <f t="shared" si="0"/>
        <v>0</v>
      </c>
      <c r="G95" s="142">
        <f t="shared" si="1"/>
        <v>0</v>
      </c>
      <c r="H95" s="142">
        <f t="shared" si="2"/>
        <v>0</v>
      </c>
      <c r="I95" s="1266"/>
      <c r="J95" s="1267"/>
      <c r="K95" s="249"/>
    </row>
    <row r="96" spans="1:11" x14ac:dyDescent="0.25">
      <c r="B96" s="255"/>
      <c r="C96" s="1364" t="s">
        <v>213</v>
      </c>
      <c r="D96" s="1365"/>
      <c r="E96" s="250"/>
      <c r="F96" s="251"/>
      <c r="G96" s="252"/>
      <c r="H96" s="252"/>
      <c r="I96" s="1366"/>
      <c r="J96" s="1367"/>
      <c r="K96" s="249"/>
    </row>
    <row r="97" spans="3:22" x14ac:dyDescent="0.25">
      <c r="C97" s="1268" t="s">
        <v>438</v>
      </c>
      <c r="D97" s="1269"/>
      <c r="E97" s="138" t="s">
        <v>311</v>
      </c>
      <c r="F97" s="139">
        <f t="shared" si="0"/>
        <v>1</v>
      </c>
      <c r="G97" s="142">
        <f t="shared" si="1"/>
        <v>0</v>
      </c>
      <c r="H97" s="142">
        <f t="shared" si="2"/>
        <v>0</v>
      </c>
      <c r="I97" s="1266"/>
      <c r="J97" s="1267"/>
      <c r="K97" s="249"/>
    </row>
    <row r="98" spans="3:22" x14ac:dyDescent="0.25">
      <c r="C98" s="1268" t="s">
        <v>439</v>
      </c>
      <c r="D98" s="1269"/>
      <c r="E98" s="138" t="s">
        <v>311</v>
      </c>
      <c r="F98" s="139">
        <f t="shared" si="0"/>
        <v>1</v>
      </c>
      <c r="G98" s="142">
        <f t="shared" si="1"/>
        <v>0</v>
      </c>
      <c r="H98" s="142">
        <f t="shared" si="2"/>
        <v>0</v>
      </c>
      <c r="I98" s="1266"/>
      <c r="J98" s="1267"/>
      <c r="K98" s="249"/>
    </row>
    <row r="99" spans="3:22" x14ac:dyDescent="0.25">
      <c r="C99" s="1268" t="s">
        <v>440</v>
      </c>
      <c r="D99" s="1269"/>
      <c r="E99" s="138" t="s">
        <v>312</v>
      </c>
      <c r="F99" s="139">
        <f t="shared" si="0"/>
        <v>0</v>
      </c>
      <c r="G99" s="142">
        <f t="shared" si="1"/>
        <v>1</v>
      </c>
      <c r="H99" s="142">
        <f t="shared" si="2"/>
        <v>0</v>
      </c>
      <c r="I99" s="1266"/>
      <c r="J99" s="1267"/>
      <c r="K99" s="249"/>
    </row>
    <row r="100" spans="3:22" x14ac:dyDescent="0.25">
      <c r="C100" s="1268" t="s">
        <v>441</v>
      </c>
      <c r="D100" s="1269"/>
      <c r="E100" s="138" t="s">
        <v>313</v>
      </c>
      <c r="F100" s="139">
        <f t="shared" ref="F100:F101" si="18">SUMIF(E100,G$6,I$6)</f>
        <v>0</v>
      </c>
      <c r="G100" s="142">
        <f t="shared" ref="G100:G101" si="19">SUMIF(G$7,E100,I$6)</f>
        <v>0</v>
      </c>
      <c r="H100" s="142">
        <f t="shared" ref="H100:H101" si="20">SUMIF(E100,G$8,I$6)</f>
        <v>1</v>
      </c>
      <c r="I100" s="1266"/>
      <c r="J100" s="1267"/>
      <c r="K100" s="249"/>
    </row>
    <row r="101" spans="3:22" ht="15.75" thickBot="1" x14ac:dyDescent="0.3">
      <c r="C101" s="1288" t="s">
        <v>442</v>
      </c>
      <c r="D101" s="1289"/>
      <c r="E101" s="115"/>
      <c r="F101" s="231">
        <f t="shared" si="18"/>
        <v>0</v>
      </c>
      <c r="G101" s="232">
        <f t="shared" si="19"/>
        <v>0</v>
      </c>
      <c r="H101" s="232">
        <f t="shared" si="20"/>
        <v>0</v>
      </c>
      <c r="I101" s="1290"/>
      <c r="J101" s="1291"/>
      <c r="K101" s="249"/>
    </row>
    <row r="102" spans="3:22" ht="22.5" x14ac:dyDescent="0.3">
      <c r="C102" s="164"/>
      <c r="D102" s="164"/>
      <c r="E102" s="143"/>
      <c r="F102" s="198" t="s">
        <v>311</v>
      </c>
      <c r="G102" s="198" t="s">
        <v>312</v>
      </c>
      <c r="H102" s="198" t="s">
        <v>313</v>
      </c>
      <c r="I102" s="226" t="s">
        <v>317</v>
      </c>
      <c r="J102" s="169"/>
      <c r="K102" s="169"/>
      <c r="L102" s="201" t="s">
        <v>319</v>
      </c>
      <c r="M102" s="201"/>
      <c r="N102" s="201"/>
      <c r="O102" s="201"/>
      <c r="P102" s="201"/>
      <c r="Q102" s="201"/>
      <c r="R102" s="201"/>
      <c r="S102" s="201"/>
      <c r="T102" s="202"/>
      <c r="U102" s="201"/>
      <c r="V102" s="201"/>
    </row>
    <row r="103" spans="3:22" ht="15.75" thickBot="1" x14ac:dyDescent="0.3">
      <c r="E103" s="102" t="s">
        <v>316</v>
      </c>
      <c r="F103" s="104">
        <f>SUM(F13:F101)</f>
        <v>5</v>
      </c>
      <c r="G103" s="104">
        <f>SUM(G13:G101)</f>
        <v>2</v>
      </c>
      <c r="H103" s="104">
        <f>SUM(H13:H101)</f>
        <v>1</v>
      </c>
      <c r="I103" s="102">
        <f>+F103+G103</f>
        <v>7</v>
      </c>
      <c r="L103" s="1292" t="s">
        <v>349</v>
      </c>
      <c r="M103" s="1292"/>
      <c r="N103" s="1292"/>
      <c r="O103" s="1292"/>
      <c r="P103" s="1292"/>
      <c r="Q103" s="195"/>
      <c r="R103" s="1292" t="s">
        <v>350</v>
      </c>
      <c r="S103" s="1292"/>
      <c r="T103" s="1292"/>
      <c r="U103" s="1292"/>
      <c r="V103" s="1292"/>
    </row>
    <row r="104" spans="3:22" ht="15.75" thickBot="1" x14ac:dyDescent="0.3">
      <c r="D104" s="180" t="s">
        <v>347</v>
      </c>
      <c r="E104" s="181"/>
      <c r="F104" s="1293">
        <f>+F103/I103</f>
        <v>0.7142857142857143</v>
      </c>
      <c r="G104" s="1293">
        <f>+G103/I103</f>
        <v>0.2857142857142857</v>
      </c>
      <c r="H104" s="223"/>
      <c r="I104" s="1295">
        <f>+F104+G104</f>
        <v>1</v>
      </c>
      <c r="L104" s="196"/>
      <c r="M104" s="174"/>
      <c r="N104" s="195"/>
      <c r="O104" s="195"/>
      <c r="P104" s="195"/>
      <c r="Q104" s="195"/>
      <c r="R104" s="195"/>
      <c r="S104" s="195"/>
      <c r="T104" s="203"/>
      <c r="U104" s="176"/>
      <c r="V104" s="176"/>
    </row>
    <row r="105" spans="3:22" ht="15.75" thickBot="1" x14ac:dyDescent="0.3">
      <c r="D105" s="180" t="s">
        <v>348</v>
      </c>
      <c r="E105" s="181"/>
      <c r="F105" s="1294"/>
      <c r="G105" s="1294"/>
      <c r="H105" s="223"/>
      <c r="I105" s="1296"/>
      <c r="L105" s="1297" t="s">
        <v>320</v>
      </c>
      <c r="M105" s="1298"/>
      <c r="N105" s="1298"/>
      <c r="O105" s="1298"/>
      <c r="P105" s="1299"/>
      <c r="Q105" s="195"/>
      <c r="R105" s="1297" t="s">
        <v>321</v>
      </c>
      <c r="S105" s="1298"/>
      <c r="T105" s="1300"/>
      <c r="U105" s="1298"/>
      <c r="V105" s="1299"/>
    </row>
    <row r="106" spans="3:22" ht="38.25" x14ac:dyDescent="0.25">
      <c r="D106" s="182"/>
      <c r="E106" s="116"/>
      <c r="F106" s="186"/>
      <c r="G106" s="186"/>
      <c r="H106" s="183"/>
      <c r="I106" s="184"/>
      <c r="L106" s="216" t="s">
        <v>322</v>
      </c>
      <c r="M106" s="217" t="s">
        <v>323</v>
      </c>
      <c r="N106" s="217" t="s">
        <v>324</v>
      </c>
      <c r="O106" s="217" t="s">
        <v>325</v>
      </c>
      <c r="P106" s="218" t="s">
        <v>326</v>
      </c>
      <c r="Q106" s="219"/>
      <c r="R106" s="220" t="s">
        <v>322</v>
      </c>
      <c r="S106" s="217" t="s">
        <v>323</v>
      </c>
      <c r="T106" s="217" t="s">
        <v>327</v>
      </c>
      <c r="U106" s="217" t="s">
        <v>325</v>
      </c>
      <c r="V106" s="218" t="s">
        <v>326</v>
      </c>
    </row>
    <row r="107" spans="3:22" x14ac:dyDescent="0.25">
      <c r="D107" s="182" t="s">
        <v>324</v>
      </c>
      <c r="E107" s="193">
        <f>+F104</f>
        <v>0.7142857142857143</v>
      </c>
      <c r="F107" s="186"/>
      <c r="G107" s="186"/>
      <c r="H107" s="183"/>
      <c r="I107" s="184"/>
      <c r="L107" s="205" t="s">
        <v>328</v>
      </c>
      <c r="M107" s="206" t="s">
        <v>329</v>
      </c>
      <c r="N107" s="207" t="s">
        <v>330</v>
      </c>
      <c r="O107" s="208" t="s">
        <v>331</v>
      </c>
      <c r="P107" s="189" t="s">
        <v>332</v>
      </c>
      <c r="Q107" s="204"/>
      <c r="R107" s="209" t="s">
        <v>328</v>
      </c>
      <c r="S107" s="206" t="s">
        <v>333</v>
      </c>
      <c r="T107" s="179" t="s">
        <v>334</v>
      </c>
      <c r="U107" s="208" t="s">
        <v>331</v>
      </c>
      <c r="V107" s="189" t="s">
        <v>335</v>
      </c>
    </row>
    <row r="108" spans="3:22" ht="30" x14ac:dyDescent="0.25">
      <c r="D108" s="182" t="s">
        <v>327</v>
      </c>
      <c r="E108" s="193">
        <f>+G104</f>
        <v>0.2857142857142857</v>
      </c>
      <c r="F108" s="186"/>
      <c r="G108" s="186"/>
      <c r="H108" s="183"/>
      <c r="I108" s="184"/>
      <c r="L108" s="205" t="s">
        <v>336</v>
      </c>
      <c r="M108" s="206" t="s">
        <v>329</v>
      </c>
      <c r="N108" s="207" t="s">
        <v>337</v>
      </c>
      <c r="O108" s="208" t="s">
        <v>338</v>
      </c>
      <c r="P108" s="189" t="s">
        <v>339</v>
      </c>
      <c r="Q108" s="204"/>
      <c r="R108" s="209" t="s">
        <v>336</v>
      </c>
      <c r="S108" s="206" t="s">
        <v>333</v>
      </c>
      <c r="T108" s="179" t="s">
        <v>337</v>
      </c>
      <c r="U108" s="208" t="s">
        <v>338</v>
      </c>
      <c r="V108" s="189" t="s">
        <v>340</v>
      </c>
    </row>
    <row r="109" spans="3:22" ht="16.5" thickBot="1" x14ac:dyDescent="0.3">
      <c r="C109" s="227" t="s">
        <v>351</v>
      </c>
      <c r="D109" s="182"/>
      <c r="E109" s="116"/>
      <c r="F109" s="186"/>
      <c r="G109" s="186"/>
      <c r="H109" s="183"/>
      <c r="I109" s="184"/>
      <c r="L109" s="210" t="s">
        <v>341</v>
      </c>
      <c r="M109" s="211" t="s">
        <v>329</v>
      </c>
      <c r="N109" s="212" t="s">
        <v>342</v>
      </c>
      <c r="O109" s="213" t="s">
        <v>343</v>
      </c>
      <c r="P109" s="214" t="s">
        <v>344</v>
      </c>
      <c r="Q109" s="204"/>
      <c r="R109" s="215" t="s">
        <v>341</v>
      </c>
      <c r="S109" s="211" t="s">
        <v>345</v>
      </c>
      <c r="T109" s="190" t="s">
        <v>346</v>
      </c>
      <c r="U109" s="213" t="s">
        <v>343</v>
      </c>
      <c r="V109" s="214" t="s">
        <v>332</v>
      </c>
    </row>
    <row r="110" spans="3:22" x14ac:dyDescent="0.25">
      <c r="D110" s="229" t="s">
        <v>352</v>
      </c>
      <c r="E110" s="116"/>
      <c r="F110" s="186"/>
      <c r="G110" s="186"/>
      <c r="H110" s="183"/>
      <c r="I110" s="184"/>
    </row>
    <row r="111" spans="3:22" x14ac:dyDescent="0.25">
      <c r="D111" s="228" t="s">
        <v>353</v>
      </c>
      <c r="E111" s="116"/>
      <c r="F111" s="186"/>
      <c r="G111" s="186"/>
      <c r="H111" s="183"/>
      <c r="I111" s="184"/>
    </row>
    <row r="112" spans="3:22" x14ac:dyDescent="0.25">
      <c r="D112" s="228" t="s">
        <v>354</v>
      </c>
      <c r="E112" s="192" t="s">
        <v>356</v>
      </c>
      <c r="F112" s="186"/>
      <c r="G112" s="186"/>
      <c r="H112" s="183"/>
      <c r="I112" s="184"/>
    </row>
    <row r="113" spans="1:24" s="170" customFormat="1" ht="16.5" customHeight="1" x14ac:dyDescent="0.3">
      <c r="A113" s="221"/>
      <c r="B113" s="134"/>
      <c r="C113" s="191"/>
      <c r="D113" s="228" t="s">
        <v>355</v>
      </c>
      <c r="E113" s="185"/>
      <c r="F113" s="185"/>
      <c r="G113" s="185"/>
      <c r="H113" s="185"/>
      <c r="I113" s="185"/>
      <c r="K113" s="200"/>
      <c r="W113" s="200"/>
      <c r="X113" s="200"/>
    </row>
    <row r="114" spans="1:24" s="175" customFormat="1" ht="15.75" thickBot="1" x14ac:dyDescent="0.3">
      <c r="A114" s="197"/>
      <c r="B114" s="170"/>
      <c r="C114" s="194" t="s">
        <v>357</v>
      </c>
      <c r="I114" s="171"/>
      <c r="J114" s="172"/>
      <c r="K114" s="172"/>
      <c r="W114" s="176"/>
      <c r="X114" s="174"/>
    </row>
    <row r="115" spans="1:24" s="175" customFormat="1" ht="47.25" thickBot="1" x14ac:dyDescent="0.3">
      <c r="A115" s="197">
        <v>111</v>
      </c>
      <c r="C115" s="1285"/>
      <c r="D115" s="1286"/>
      <c r="E115" s="1286"/>
      <c r="F115" s="1286"/>
      <c r="G115" s="1286"/>
      <c r="H115" s="1286"/>
      <c r="I115" s="1286"/>
      <c r="J115" s="1287"/>
      <c r="K115" s="172"/>
      <c r="W115" s="176"/>
      <c r="X115" s="177"/>
    </row>
    <row r="116" spans="1:24" s="175" customFormat="1" x14ac:dyDescent="0.25">
      <c r="A116" s="197"/>
      <c r="I116" s="171"/>
      <c r="W116" s="178"/>
    </row>
    <row r="117" spans="1:24" s="173" customFormat="1" x14ac:dyDescent="0.25">
      <c r="A117" s="222"/>
      <c r="B117" s="175"/>
      <c r="I117" s="187"/>
      <c r="W117" s="179"/>
    </row>
    <row r="118" spans="1:24" s="173" customFormat="1" x14ac:dyDescent="0.25">
      <c r="A118" s="222"/>
      <c r="I118" s="187"/>
      <c r="W118" s="188"/>
    </row>
    <row r="119" spans="1:24" s="173" customFormat="1" ht="18" customHeight="1" x14ac:dyDescent="0.25">
      <c r="A119" s="222"/>
      <c r="I119" s="187"/>
      <c r="W119" s="188"/>
    </row>
    <row r="120" spans="1:24" s="173" customFormat="1" x14ac:dyDescent="0.25">
      <c r="A120" s="222"/>
      <c r="I120" s="187"/>
      <c r="W120" s="188"/>
    </row>
    <row r="121" spans="1:24" x14ac:dyDescent="0.25">
      <c r="B121" s="173"/>
    </row>
  </sheetData>
  <mergeCells count="190">
    <mergeCell ref="I63:J63"/>
    <mergeCell ref="I64:J64"/>
    <mergeCell ref="I65:J65"/>
    <mergeCell ref="I66:J66"/>
    <mergeCell ref="I67:J67"/>
    <mergeCell ref="I68:J68"/>
    <mergeCell ref="I69:J69"/>
    <mergeCell ref="I70:J70"/>
    <mergeCell ref="I89:J89"/>
    <mergeCell ref="I76:J76"/>
    <mergeCell ref="I77:J77"/>
    <mergeCell ref="I78:J78"/>
    <mergeCell ref="I79:J79"/>
    <mergeCell ref="I80:J80"/>
    <mergeCell ref="I84:J84"/>
    <mergeCell ref="I55:J55"/>
    <mergeCell ref="I56:J56"/>
    <mergeCell ref="I57:J57"/>
    <mergeCell ref="I58:J58"/>
    <mergeCell ref="I59:J59"/>
    <mergeCell ref="I60:J60"/>
    <mergeCell ref="I61:J61"/>
    <mergeCell ref="I48:J48"/>
    <mergeCell ref="I50:J50"/>
    <mergeCell ref="I51:J51"/>
    <mergeCell ref="I52:J52"/>
    <mergeCell ref="I53:J53"/>
    <mergeCell ref="I54:J54"/>
    <mergeCell ref="I44:J44"/>
    <mergeCell ref="I45:J45"/>
    <mergeCell ref="I46:J46"/>
    <mergeCell ref="I47:J47"/>
    <mergeCell ref="I33:J33"/>
    <mergeCell ref="I34:J34"/>
    <mergeCell ref="I35:J35"/>
    <mergeCell ref="I36:J36"/>
    <mergeCell ref="I37:J37"/>
    <mergeCell ref="I38:J38"/>
    <mergeCell ref="I39:J39"/>
    <mergeCell ref="I27:J27"/>
    <mergeCell ref="I28:J28"/>
    <mergeCell ref="I29:J29"/>
    <mergeCell ref="I31:J31"/>
    <mergeCell ref="I32:J32"/>
    <mergeCell ref="I40:J40"/>
    <mergeCell ref="I41:J41"/>
    <mergeCell ref="I42:J42"/>
    <mergeCell ref="I43:J43"/>
    <mergeCell ref="I18:J18"/>
    <mergeCell ref="I19:J19"/>
    <mergeCell ref="I20:J20"/>
    <mergeCell ref="I21:J21"/>
    <mergeCell ref="I22:J22"/>
    <mergeCell ref="I23:J23"/>
    <mergeCell ref="I24:J24"/>
    <mergeCell ref="I25:J25"/>
    <mergeCell ref="I26:J26"/>
    <mergeCell ref="E5:F5"/>
    <mergeCell ref="G5:I5"/>
    <mergeCell ref="E6:F6"/>
    <mergeCell ref="E7:F7"/>
    <mergeCell ref="C10:D11"/>
    <mergeCell ref="E10:E11"/>
    <mergeCell ref="F10:H10"/>
    <mergeCell ref="I10:J11"/>
    <mergeCell ref="C72:D72"/>
    <mergeCell ref="I72:J72"/>
    <mergeCell ref="C20:D20"/>
    <mergeCell ref="C36:D36"/>
    <mergeCell ref="C37:D37"/>
    <mergeCell ref="C38:D38"/>
    <mergeCell ref="C39:D39"/>
    <mergeCell ref="C40:D40"/>
    <mergeCell ref="C31:D31"/>
    <mergeCell ref="C32:D32"/>
    <mergeCell ref="C33:D33"/>
    <mergeCell ref="C34:D34"/>
    <mergeCell ref="C35:D35"/>
    <mergeCell ref="C47:D47"/>
    <mergeCell ref="C48:D48"/>
    <mergeCell ref="C49:D49"/>
    <mergeCell ref="C12:D12"/>
    <mergeCell ref="C13:D13"/>
    <mergeCell ref="I13:J13"/>
    <mergeCell ref="C14:D14"/>
    <mergeCell ref="C71:D71"/>
    <mergeCell ref="I71:J71"/>
    <mergeCell ref="C21:D21"/>
    <mergeCell ref="C22:D22"/>
    <mergeCell ref="C23:D23"/>
    <mergeCell ref="C24:D24"/>
    <mergeCell ref="C25:D25"/>
    <mergeCell ref="C26:D26"/>
    <mergeCell ref="C27:D27"/>
    <mergeCell ref="C28:D28"/>
    <mergeCell ref="C29:D29"/>
    <mergeCell ref="C15:D15"/>
    <mergeCell ref="C16:D16"/>
    <mergeCell ref="C17:D17"/>
    <mergeCell ref="C18:D18"/>
    <mergeCell ref="C19:D19"/>
    <mergeCell ref="I14:J14"/>
    <mergeCell ref="I15:J15"/>
    <mergeCell ref="I16:J16"/>
    <mergeCell ref="I17:J17"/>
    <mergeCell ref="C85:D85"/>
    <mergeCell ref="C80:D80"/>
    <mergeCell ref="C75:D75"/>
    <mergeCell ref="C76:D76"/>
    <mergeCell ref="C77:D77"/>
    <mergeCell ref="C78:D78"/>
    <mergeCell ref="C79:D79"/>
    <mergeCell ref="C73:D73"/>
    <mergeCell ref="I73:J73"/>
    <mergeCell ref="C74:D74"/>
    <mergeCell ref="I74:J74"/>
    <mergeCell ref="L103:P103"/>
    <mergeCell ref="R103:V103"/>
    <mergeCell ref="F104:F105"/>
    <mergeCell ref="G104:G105"/>
    <mergeCell ref="I104:I105"/>
    <mergeCell ref="L105:P105"/>
    <mergeCell ref="R105:V105"/>
    <mergeCell ref="C87:D87"/>
    <mergeCell ref="I87:J87"/>
    <mergeCell ref="C88:D88"/>
    <mergeCell ref="I88:J88"/>
    <mergeCell ref="C95:D95"/>
    <mergeCell ref="C89:D89"/>
    <mergeCell ref="C90:D90"/>
    <mergeCell ref="C91:D91"/>
    <mergeCell ref="C92:D92"/>
    <mergeCell ref="C93:D93"/>
    <mergeCell ref="I90:J90"/>
    <mergeCell ref="I91:J91"/>
    <mergeCell ref="I92:J92"/>
    <mergeCell ref="I93:J93"/>
    <mergeCell ref="I94:J94"/>
    <mergeCell ref="I95:J95"/>
    <mergeCell ref="C115:J115"/>
    <mergeCell ref="C81:D81"/>
    <mergeCell ref="I81:J81"/>
    <mergeCell ref="C82:D82"/>
    <mergeCell ref="I82:J82"/>
    <mergeCell ref="C83:D83"/>
    <mergeCell ref="C99:D99"/>
    <mergeCell ref="I99:J99"/>
    <mergeCell ref="C100:D100"/>
    <mergeCell ref="I100:J100"/>
    <mergeCell ref="C101:D101"/>
    <mergeCell ref="I101:J101"/>
    <mergeCell ref="I85:J85"/>
    <mergeCell ref="C96:D96"/>
    <mergeCell ref="I96:J96"/>
    <mergeCell ref="C97:D97"/>
    <mergeCell ref="I97:J97"/>
    <mergeCell ref="C98:D98"/>
    <mergeCell ref="I98:J98"/>
    <mergeCell ref="C94:D94"/>
    <mergeCell ref="C86:D86"/>
    <mergeCell ref="I86:J86"/>
    <mergeCell ref="I83:J83"/>
    <mergeCell ref="C84:D84"/>
    <mergeCell ref="C41:D41"/>
    <mergeCell ref="C42:D42"/>
    <mergeCell ref="C43:D43"/>
    <mergeCell ref="C44:D44"/>
    <mergeCell ref="C45:D45"/>
    <mergeCell ref="C46:D46"/>
    <mergeCell ref="C56:D56"/>
    <mergeCell ref="C57:D57"/>
    <mergeCell ref="C58:D58"/>
    <mergeCell ref="C59:D59"/>
    <mergeCell ref="C50:D50"/>
    <mergeCell ref="C51:D51"/>
    <mergeCell ref="C52:D52"/>
    <mergeCell ref="C53:D53"/>
    <mergeCell ref="C54:D54"/>
    <mergeCell ref="C55:D55"/>
    <mergeCell ref="C65:D65"/>
    <mergeCell ref="C66:D66"/>
    <mergeCell ref="C67:D67"/>
    <mergeCell ref="C68:D68"/>
    <mergeCell ref="C69:D69"/>
    <mergeCell ref="C70:D70"/>
    <mergeCell ref="C60:D60"/>
    <mergeCell ref="C61:D61"/>
    <mergeCell ref="C62:D62"/>
    <mergeCell ref="C63:D63"/>
    <mergeCell ref="C64:D64"/>
  </mergeCells>
  <conditionalFormatting sqref="C12:D101">
    <cfRule type="duplicateValues" dxfId="103" priority="91"/>
  </conditionalFormatting>
  <dataValidations count="1">
    <dataValidation type="list" allowBlank="1" showInputMessage="1" showErrorMessage="1" sqref="E13:E102" xr:uid="{00000000-0002-0000-0B00-000000000000}">
      <formula1>$G$6:$G$8</formula1>
    </dataValidation>
  </dataValidations>
  <pageMargins left="0.51181102362204722" right="0.47244094488188981" top="0.35433070866141736" bottom="0.39370078740157483" header="0.31496062992125984" footer="0.31496062992125984"/>
  <pageSetup paperSize="9" scale="65"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sheetPr>
  <dimension ref="A1:X89"/>
  <sheetViews>
    <sheetView view="pageBreakPreview" topLeftCell="A7" zoomScaleNormal="100" zoomScaleSheetLayoutView="100" workbookViewId="0">
      <selection activeCell="I16" sqref="I16:J16"/>
    </sheetView>
  </sheetViews>
  <sheetFormatPr baseColWidth="10" defaultColWidth="11.42578125" defaultRowHeight="15" x14ac:dyDescent="0.25"/>
  <cols>
    <col min="1" max="1" width="1.7109375" style="133" customWidth="1"/>
    <col min="2" max="2" width="3" style="134" bestFit="1" customWidth="1"/>
    <col min="3" max="3" width="21.7109375" style="135" customWidth="1"/>
    <col min="4" max="4" width="60.140625" style="135" customWidth="1"/>
    <col min="5" max="5" width="8.42578125" style="102" customWidth="1"/>
    <col min="6" max="6" width="5.42578125" style="102" customWidth="1"/>
    <col min="7" max="7" width="5.140625" style="102" customWidth="1"/>
    <col min="8" max="8" width="4.28515625" style="102" customWidth="1"/>
    <col min="9" max="9" width="6.5703125" style="102" customWidth="1"/>
    <col min="10" max="10" width="32.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2066</v>
      </c>
      <c r="E1" s="151"/>
      <c r="F1" s="151"/>
      <c r="G1" s="151"/>
      <c r="H1" s="151"/>
      <c r="I1" s="151"/>
      <c r="J1" s="152"/>
      <c r="K1" s="145"/>
    </row>
    <row r="2" spans="1:14" ht="22.5" x14ac:dyDescent="0.3">
      <c r="B2" s="159"/>
      <c r="C2" s="239"/>
      <c r="D2" s="145" t="s">
        <v>304</v>
      </c>
      <c r="E2" s="145"/>
      <c r="F2" s="146"/>
      <c r="G2" s="146"/>
      <c r="H2" s="146"/>
      <c r="I2" s="146" t="s">
        <v>309</v>
      </c>
      <c r="J2" s="153" t="s">
        <v>2406</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148" t="s">
        <v>246</v>
      </c>
      <c r="E4" s="149"/>
      <c r="F4" s="165"/>
      <c r="G4" s="165"/>
      <c r="H4" s="165"/>
      <c r="I4" s="165"/>
      <c r="J4" s="155"/>
      <c r="K4" s="149"/>
      <c r="N4" s="144"/>
    </row>
    <row r="5" spans="1:14" s="56" customFormat="1" ht="18.75" customHeight="1" x14ac:dyDescent="0.25">
      <c r="A5" s="133"/>
      <c r="B5" s="161"/>
      <c r="C5" s="240" t="s">
        <v>305</v>
      </c>
      <c r="D5" s="149" t="s">
        <v>306</v>
      </c>
      <c r="E5" s="1139" t="s">
        <v>307</v>
      </c>
      <c r="F5" s="1139"/>
      <c r="G5" s="1140" t="s">
        <v>315</v>
      </c>
      <c r="H5" s="1140"/>
      <c r="I5" s="1140"/>
      <c r="J5" s="245" t="s">
        <v>310</v>
      </c>
      <c r="K5" s="148"/>
      <c r="N5" s="144"/>
    </row>
    <row r="6" spans="1:14" s="56" customFormat="1" ht="17.25" customHeight="1" x14ac:dyDescent="0.25">
      <c r="A6" s="133"/>
      <c r="B6" s="161"/>
      <c r="C6" s="241" t="s">
        <v>302</v>
      </c>
      <c r="D6" s="150" t="s">
        <v>151</v>
      </c>
      <c r="E6" s="1141">
        <v>45162</v>
      </c>
      <c r="F6" s="1141"/>
      <c r="G6" s="166" t="s">
        <v>311</v>
      </c>
      <c r="H6" s="166"/>
      <c r="I6" s="224">
        <v>1</v>
      </c>
      <c r="J6" s="246" t="s">
        <v>308</v>
      </c>
      <c r="K6" s="162"/>
    </row>
    <row r="7" spans="1:14" s="56" customFormat="1" ht="15.75" x14ac:dyDescent="0.25">
      <c r="A7" s="133"/>
      <c r="B7" s="161"/>
      <c r="C7" s="241" t="s">
        <v>88</v>
      </c>
      <c r="D7" s="150" t="s">
        <v>152</v>
      </c>
      <c r="E7" s="1141">
        <f>+E6+90</f>
        <v>45252</v>
      </c>
      <c r="F7" s="1141"/>
      <c r="G7" s="167" t="s">
        <v>312</v>
      </c>
      <c r="H7" s="167"/>
      <c r="I7" s="224">
        <v>0</v>
      </c>
      <c r="J7" s="247"/>
      <c r="K7" s="163"/>
    </row>
    <row r="8" spans="1:14" ht="15.75" thickBot="1" x14ac:dyDescent="0.3">
      <c r="B8" s="159"/>
      <c r="C8" s="242"/>
      <c r="D8" s="156"/>
      <c r="E8" s="157"/>
      <c r="F8" s="157"/>
      <c r="G8" s="243" t="s">
        <v>313</v>
      </c>
      <c r="H8" s="243"/>
      <c r="I8" s="244" t="s">
        <v>314</v>
      </c>
      <c r="J8" s="158"/>
      <c r="K8" s="143"/>
    </row>
    <row r="9" spans="1:14" ht="15.75" thickBot="1" x14ac:dyDescent="0.3">
      <c r="B9" s="159"/>
      <c r="C9" s="164"/>
      <c r="D9" s="164"/>
      <c r="E9" s="143"/>
      <c r="G9" s="168"/>
      <c r="H9" s="168"/>
      <c r="I9" s="225"/>
      <c r="J9" s="143"/>
      <c r="K9" s="143"/>
    </row>
    <row r="10" spans="1:14" ht="15.75" customHeight="1" thickBot="1" x14ac:dyDescent="0.3">
      <c r="C10" s="1270" t="s">
        <v>301</v>
      </c>
      <c r="D10" s="1271"/>
      <c r="E10" s="1274" t="s">
        <v>244</v>
      </c>
      <c r="F10" s="1276" t="s">
        <v>318</v>
      </c>
      <c r="G10" s="1276"/>
      <c r="H10" s="1276"/>
      <c r="I10" s="1277" t="s">
        <v>245</v>
      </c>
      <c r="J10" s="1278"/>
    </row>
    <row r="11" spans="1:14" s="132" customFormat="1" ht="15.75" customHeigh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c r="C12" s="1281" t="s">
        <v>232</v>
      </c>
      <c r="D12" s="1282"/>
      <c r="E12" s="140"/>
      <c r="F12" s="140"/>
      <c r="G12" s="141"/>
      <c r="H12" s="141"/>
      <c r="I12" s="199"/>
      <c r="J12" s="230"/>
      <c r="K12" s="233"/>
    </row>
    <row r="13" spans="1:14" ht="31.5" customHeight="1" x14ac:dyDescent="0.25">
      <c r="A13" s="133">
        <v>11</v>
      </c>
      <c r="B13" s="134">
        <v>1</v>
      </c>
      <c r="C13" s="1268" t="s">
        <v>247</v>
      </c>
      <c r="D13" s="1269"/>
      <c r="E13" s="139" t="s">
        <v>311</v>
      </c>
      <c r="F13" s="139">
        <f t="shared" ref="F13:F42" si="0">SUMIF(E13,G$6,I$6)</f>
        <v>1</v>
      </c>
      <c r="G13" s="142">
        <f t="shared" ref="G13:G42" si="1">SUMIF(G$7,E13,I$6)</f>
        <v>0</v>
      </c>
      <c r="H13" s="142">
        <f>SUMIF(E13,G$8,I$6)</f>
        <v>0</v>
      </c>
      <c r="I13" s="1266"/>
      <c r="J13" s="1267"/>
      <c r="K13" s="169"/>
    </row>
    <row r="14" spans="1:14" ht="16.5" customHeight="1" x14ac:dyDescent="0.25">
      <c r="A14" s="133">
        <v>1</v>
      </c>
      <c r="B14" s="134">
        <v>2</v>
      </c>
      <c r="C14" s="1268" t="s">
        <v>248</v>
      </c>
      <c r="D14" s="1269"/>
      <c r="E14" s="138" t="s">
        <v>313</v>
      </c>
      <c r="F14" s="139">
        <f t="shared" si="0"/>
        <v>0</v>
      </c>
      <c r="G14" s="142">
        <f t="shared" si="1"/>
        <v>0</v>
      </c>
      <c r="H14" s="142">
        <f t="shared" ref="H14:H70" si="2">SUMIF(E14,G$8,I$6)</f>
        <v>1</v>
      </c>
      <c r="I14" s="1266"/>
      <c r="J14" s="1267"/>
      <c r="K14" s="169"/>
    </row>
    <row r="15" spans="1:14" ht="31.5" customHeight="1" x14ac:dyDescent="0.25">
      <c r="A15" s="133">
        <v>11</v>
      </c>
      <c r="B15" s="134">
        <v>3</v>
      </c>
      <c r="C15" s="1268" t="s">
        <v>249</v>
      </c>
      <c r="D15" s="1269"/>
      <c r="E15" s="138" t="s">
        <v>313</v>
      </c>
      <c r="F15" s="139">
        <f t="shared" si="0"/>
        <v>0</v>
      </c>
      <c r="G15" s="142">
        <f t="shared" si="1"/>
        <v>0</v>
      </c>
      <c r="H15" s="142">
        <f t="shared" si="2"/>
        <v>1</v>
      </c>
      <c r="I15" s="1266"/>
      <c r="J15" s="1267"/>
      <c r="K15" s="169"/>
    </row>
    <row r="16" spans="1:14" ht="31.5" customHeight="1" x14ac:dyDescent="0.25">
      <c r="A16" s="133">
        <v>11</v>
      </c>
      <c r="B16" s="134">
        <v>4</v>
      </c>
      <c r="C16" s="1268" t="s">
        <v>250</v>
      </c>
      <c r="D16" s="1269"/>
      <c r="E16" s="138" t="s">
        <v>312</v>
      </c>
      <c r="F16" s="139">
        <f t="shared" si="0"/>
        <v>0</v>
      </c>
      <c r="G16" s="142">
        <f t="shared" si="1"/>
        <v>1</v>
      </c>
      <c r="H16" s="142">
        <f t="shared" si="2"/>
        <v>0</v>
      </c>
      <c r="I16" s="1266"/>
      <c r="J16" s="1267"/>
      <c r="K16" s="169"/>
    </row>
    <row r="17" spans="1:11" ht="31.5" customHeight="1" x14ac:dyDescent="0.25">
      <c r="A17" s="133">
        <v>11</v>
      </c>
      <c r="B17" s="134">
        <v>5</v>
      </c>
      <c r="C17" s="1268" t="s">
        <v>251</v>
      </c>
      <c r="D17" s="1269"/>
      <c r="E17" s="138" t="s">
        <v>311</v>
      </c>
      <c r="F17" s="139">
        <f t="shared" si="0"/>
        <v>1</v>
      </c>
      <c r="G17" s="142">
        <f t="shared" si="1"/>
        <v>0</v>
      </c>
      <c r="H17" s="142">
        <f t="shared" si="2"/>
        <v>0</v>
      </c>
      <c r="I17" s="1266"/>
      <c r="J17" s="1267"/>
      <c r="K17" s="169"/>
    </row>
    <row r="18" spans="1:11" ht="15" customHeight="1" x14ac:dyDescent="0.25">
      <c r="B18" s="134">
        <v>6</v>
      </c>
      <c r="C18" s="1268" t="s">
        <v>252</v>
      </c>
      <c r="D18" s="1269"/>
      <c r="E18" s="138" t="s">
        <v>311</v>
      </c>
      <c r="F18" s="139">
        <f t="shared" si="0"/>
        <v>1</v>
      </c>
      <c r="G18" s="142">
        <f t="shared" si="1"/>
        <v>0</v>
      </c>
      <c r="H18" s="142">
        <f t="shared" si="2"/>
        <v>0</v>
      </c>
      <c r="I18" s="1266"/>
      <c r="J18" s="1267"/>
      <c r="K18" s="169"/>
    </row>
    <row r="19" spans="1:11" ht="31.5" customHeight="1" x14ac:dyDescent="0.25">
      <c r="A19" s="133">
        <v>11</v>
      </c>
      <c r="B19" s="134">
        <v>7</v>
      </c>
      <c r="C19" s="1268" t="s">
        <v>253</v>
      </c>
      <c r="D19" s="1269"/>
      <c r="E19" s="138" t="s">
        <v>311</v>
      </c>
      <c r="F19" s="139">
        <f t="shared" si="0"/>
        <v>1</v>
      </c>
      <c r="G19" s="142">
        <f t="shared" si="1"/>
        <v>0</v>
      </c>
      <c r="H19" s="142">
        <f t="shared" si="2"/>
        <v>0</v>
      </c>
      <c r="I19" s="1266"/>
      <c r="J19" s="1267"/>
      <c r="K19" s="169"/>
    </row>
    <row r="20" spans="1:11" ht="16.5" x14ac:dyDescent="0.25">
      <c r="A20" s="133">
        <v>1</v>
      </c>
      <c r="B20" s="134">
        <v>8</v>
      </c>
      <c r="C20" s="1268" t="s">
        <v>254</v>
      </c>
      <c r="D20" s="1269"/>
      <c r="E20" s="138" t="s">
        <v>312</v>
      </c>
      <c r="F20" s="139">
        <f t="shared" si="0"/>
        <v>0</v>
      </c>
      <c r="G20" s="142">
        <f t="shared" si="1"/>
        <v>1</v>
      </c>
      <c r="H20" s="142">
        <f t="shared" si="2"/>
        <v>0</v>
      </c>
      <c r="I20" s="1266"/>
      <c r="J20" s="1267"/>
      <c r="K20" s="169"/>
    </row>
    <row r="21" spans="1:11" ht="31.5" customHeight="1" x14ac:dyDescent="0.25">
      <c r="A21" s="133">
        <v>11</v>
      </c>
      <c r="B21" s="134">
        <v>9</v>
      </c>
      <c r="C21" s="1268" t="s">
        <v>255</v>
      </c>
      <c r="D21" s="1269"/>
      <c r="E21" s="138"/>
      <c r="F21" s="139">
        <f t="shared" si="0"/>
        <v>0</v>
      </c>
      <c r="G21" s="142">
        <f t="shared" si="1"/>
        <v>0</v>
      </c>
      <c r="H21" s="142">
        <f t="shared" si="2"/>
        <v>0</v>
      </c>
      <c r="I21" s="1266"/>
      <c r="J21" s="1267"/>
      <c r="K21" s="169"/>
    </row>
    <row r="22" spans="1:11" ht="31.5" customHeight="1" x14ac:dyDescent="0.25">
      <c r="A22" s="133">
        <v>11</v>
      </c>
      <c r="B22" s="134">
        <v>10</v>
      </c>
      <c r="C22" s="1268" t="s">
        <v>256</v>
      </c>
      <c r="D22" s="1269"/>
      <c r="E22" s="138"/>
      <c r="F22" s="139">
        <f t="shared" si="0"/>
        <v>0</v>
      </c>
      <c r="G22" s="142">
        <f t="shared" si="1"/>
        <v>0</v>
      </c>
      <c r="H22" s="142">
        <f t="shared" si="2"/>
        <v>0</v>
      </c>
      <c r="I22" s="1266"/>
      <c r="J22" s="1267"/>
      <c r="K22" s="169"/>
    </row>
    <row r="23" spans="1:11" ht="31.5" customHeight="1" x14ac:dyDescent="0.25">
      <c r="A23" s="133">
        <v>11</v>
      </c>
      <c r="B23" s="134">
        <v>11</v>
      </c>
      <c r="C23" s="1268" t="s">
        <v>257</v>
      </c>
      <c r="D23" s="1269"/>
      <c r="E23" s="138"/>
      <c r="F23" s="139">
        <f t="shared" si="0"/>
        <v>0</v>
      </c>
      <c r="G23" s="142">
        <f t="shared" si="1"/>
        <v>0</v>
      </c>
      <c r="H23" s="142">
        <f t="shared" si="2"/>
        <v>0</v>
      </c>
      <c r="I23" s="1266"/>
      <c r="J23" s="1267"/>
      <c r="K23" s="169"/>
    </row>
    <row r="24" spans="1:11" ht="31.5" customHeight="1" x14ac:dyDescent="0.25">
      <c r="A24" s="133">
        <v>11</v>
      </c>
      <c r="B24" s="134">
        <v>12</v>
      </c>
      <c r="C24" s="1268" t="s">
        <v>258</v>
      </c>
      <c r="D24" s="1269"/>
      <c r="E24" s="138"/>
      <c r="F24" s="139">
        <f t="shared" si="0"/>
        <v>0</v>
      </c>
      <c r="G24" s="142">
        <f t="shared" si="1"/>
        <v>0</v>
      </c>
      <c r="H24" s="142">
        <f t="shared" si="2"/>
        <v>0</v>
      </c>
      <c r="I24" s="1266"/>
      <c r="J24" s="1267"/>
      <c r="K24" s="169"/>
    </row>
    <row r="25" spans="1:11" ht="16.5" x14ac:dyDescent="0.25">
      <c r="A25" s="133">
        <v>1</v>
      </c>
      <c r="B25" s="134">
        <v>13</v>
      </c>
      <c r="C25" s="1268" t="s">
        <v>2062</v>
      </c>
      <c r="D25" s="1269"/>
      <c r="E25" s="138"/>
      <c r="F25" s="139">
        <f t="shared" si="0"/>
        <v>0</v>
      </c>
      <c r="G25" s="142">
        <f t="shared" si="1"/>
        <v>0</v>
      </c>
      <c r="H25" s="142">
        <f t="shared" si="2"/>
        <v>0</v>
      </c>
      <c r="I25" s="1266"/>
      <c r="J25" s="1267"/>
      <c r="K25" s="169"/>
    </row>
    <row r="26" spans="1:11" ht="16.5" x14ac:dyDescent="0.25">
      <c r="A26" s="133">
        <v>1</v>
      </c>
      <c r="B26" s="134">
        <v>15</v>
      </c>
      <c r="C26" s="1268" t="s">
        <v>259</v>
      </c>
      <c r="D26" s="1269"/>
      <c r="E26" s="138"/>
      <c r="F26" s="139">
        <f t="shared" si="0"/>
        <v>0</v>
      </c>
      <c r="G26" s="142">
        <f t="shared" si="1"/>
        <v>0</v>
      </c>
      <c r="H26" s="142">
        <f t="shared" si="2"/>
        <v>0</v>
      </c>
      <c r="I26" s="1266"/>
      <c r="J26" s="1267"/>
      <c r="K26" s="169"/>
    </row>
    <row r="27" spans="1:11" ht="16.5" customHeight="1" x14ac:dyDescent="0.25">
      <c r="A27" s="133">
        <v>1</v>
      </c>
      <c r="B27" s="134">
        <v>16</v>
      </c>
      <c r="C27" s="1268" t="s">
        <v>260</v>
      </c>
      <c r="D27" s="1269"/>
      <c r="E27" s="138"/>
      <c r="F27" s="139">
        <f t="shared" si="0"/>
        <v>0</v>
      </c>
      <c r="G27" s="142">
        <f t="shared" si="1"/>
        <v>0</v>
      </c>
      <c r="H27" s="142">
        <f t="shared" si="2"/>
        <v>0</v>
      </c>
      <c r="I27" s="1266"/>
      <c r="J27" s="1267"/>
      <c r="K27" s="169"/>
    </row>
    <row r="28" spans="1:11" ht="15" customHeight="1" x14ac:dyDescent="0.25">
      <c r="B28" s="134">
        <v>17</v>
      </c>
      <c r="C28" s="1268" t="s">
        <v>261</v>
      </c>
      <c r="D28" s="1269"/>
      <c r="E28" s="138"/>
      <c r="F28" s="139">
        <f t="shared" si="0"/>
        <v>0</v>
      </c>
      <c r="G28" s="142">
        <f t="shared" si="1"/>
        <v>0</v>
      </c>
      <c r="H28" s="142">
        <f t="shared" si="2"/>
        <v>0</v>
      </c>
      <c r="I28" s="1266"/>
      <c r="J28" s="1267"/>
      <c r="K28" s="169"/>
    </row>
    <row r="29" spans="1:11" ht="31.5" x14ac:dyDescent="0.25">
      <c r="A29" s="133">
        <v>11</v>
      </c>
      <c r="B29" s="134">
        <v>18</v>
      </c>
      <c r="C29" s="1268" t="s">
        <v>262</v>
      </c>
      <c r="D29" s="1269"/>
      <c r="E29" s="138"/>
      <c r="F29" s="139">
        <f t="shared" si="0"/>
        <v>0</v>
      </c>
      <c r="G29" s="142">
        <f t="shared" si="1"/>
        <v>0</v>
      </c>
      <c r="H29" s="142">
        <f t="shared" si="2"/>
        <v>0</v>
      </c>
      <c r="I29" s="1266"/>
      <c r="J29" s="1267"/>
      <c r="K29" s="169"/>
    </row>
    <row r="30" spans="1:11" ht="15" customHeight="1" x14ac:dyDescent="0.25">
      <c r="B30" s="134">
        <v>19</v>
      </c>
      <c r="C30" s="1268" t="s">
        <v>298</v>
      </c>
      <c r="D30" s="1269"/>
      <c r="E30" s="138"/>
      <c r="F30" s="139">
        <f t="shared" si="0"/>
        <v>0</v>
      </c>
      <c r="G30" s="142">
        <f t="shared" si="1"/>
        <v>0</v>
      </c>
      <c r="H30" s="142">
        <f t="shared" si="2"/>
        <v>0</v>
      </c>
      <c r="I30" s="1266"/>
      <c r="J30" s="1267"/>
      <c r="K30" s="169"/>
    </row>
    <row r="31" spans="1:11" ht="15" customHeight="1" x14ac:dyDescent="0.25">
      <c r="B31" s="134">
        <v>20</v>
      </c>
      <c r="C31" s="1268" t="s">
        <v>263</v>
      </c>
      <c r="D31" s="1269"/>
      <c r="E31" s="138"/>
      <c r="F31" s="139">
        <f t="shared" si="0"/>
        <v>0</v>
      </c>
      <c r="G31" s="142">
        <f t="shared" si="1"/>
        <v>0</v>
      </c>
      <c r="H31" s="142">
        <f t="shared" si="2"/>
        <v>0</v>
      </c>
      <c r="I31" s="1266"/>
      <c r="J31" s="1267"/>
      <c r="K31" s="169"/>
    </row>
    <row r="32" spans="1:11" ht="31.5" x14ac:dyDescent="0.25">
      <c r="A32" s="133">
        <v>11</v>
      </c>
      <c r="B32" s="134">
        <v>21</v>
      </c>
      <c r="C32" s="1268" t="s">
        <v>264</v>
      </c>
      <c r="D32" s="1269"/>
      <c r="E32" s="138"/>
      <c r="F32" s="139">
        <f t="shared" si="0"/>
        <v>0</v>
      </c>
      <c r="G32" s="142">
        <f t="shared" si="1"/>
        <v>0</v>
      </c>
      <c r="H32" s="142">
        <f t="shared" si="2"/>
        <v>0</v>
      </c>
      <c r="I32" s="1266"/>
      <c r="J32" s="1267"/>
      <c r="K32" s="169"/>
    </row>
    <row r="33" spans="1:11" ht="31.5" customHeight="1" x14ac:dyDescent="0.25">
      <c r="A33" s="133">
        <v>11</v>
      </c>
      <c r="B33" s="134">
        <v>22</v>
      </c>
      <c r="C33" s="1268" t="s">
        <v>265</v>
      </c>
      <c r="D33" s="1269"/>
      <c r="E33" s="138"/>
      <c r="F33" s="139">
        <f t="shared" si="0"/>
        <v>0</v>
      </c>
      <c r="G33" s="142">
        <f t="shared" si="1"/>
        <v>0</v>
      </c>
      <c r="H33" s="142">
        <f t="shared" si="2"/>
        <v>0</v>
      </c>
      <c r="I33" s="1266"/>
      <c r="J33" s="1267"/>
      <c r="K33" s="169"/>
    </row>
    <row r="34" spans="1:11" ht="31.5" x14ac:dyDescent="0.25">
      <c r="A34" s="133">
        <v>11</v>
      </c>
      <c r="B34" s="134">
        <v>23</v>
      </c>
      <c r="C34" s="1268" t="s">
        <v>266</v>
      </c>
      <c r="D34" s="1269"/>
      <c r="E34" s="138"/>
      <c r="F34" s="139">
        <f t="shared" si="0"/>
        <v>0</v>
      </c>
      <c r="G34" s="142">
        <f t="shared" si="1"/>
        <v>0</v>
      </c>
      <c r="H34" s="142">
        <f t="shared" si="2"/>
        <v>0</v>
      </c>
      <c r="I34" s="1266"/>
      <c r="J34" s="1267"/>
      <c r="K34" s="169"/>
    </row>
    <row r="35" spans="1:11" ht="15" customHeight="1" x14ac:dyDescent="0.25">
      <c r="A35" s="133">
        <v>1</v>
      </c>
      <c r="B35" s="134">
        <v>24</v>
      </c>
      <c r="C35" s="1268" t="s">
        <v>2063</v>
      </c>
      <c r="D35" s="1269"/>
      <c r="E35" s="138"/>
      <c r="F35" s="139">
        <f t="shared" si="0"/>
        <v>0</v>
      </c>
      <c r="G35" s="142">
        <f t="shared" si="1"/>
        <v>0</v>
      </c>
      <c r="H35" s="142">
        <f t="shared" si="2"/>
        <v>0</v>
      </c>
      <c r="I35" s="1266"/>
      <c r="J35" s="1267"/>
      <c r="K35" s="169"/>
    </row>
    <row r="36" spans="1:11" ht="15" customHeight="1" x14ac:dyDescent="0.25">
      <c r="B36" s="134">
        <v>25</v>
      </c>
      <c r="C36" s="1268" t="s">
        <v>267</v>
      </c>
      <c r="D36" s="1269"/>
      <c r="E36" s="138"/>
      <c r="F36" s="139">
        <f t="shared" si="0"/>
        <v>0</v>
      </c>
      <c r="G36" s="142">
        <f t="shared" si="1"/>
        <v>0</v>
      </c>
      <c r="H36" s="142">
        <f t="shared" si="2"/>
        <v>0</v>
      </c>
      <c r="I36" s="1266"/>
      <c r="J36" s="1267"/>
      <c r="K36" s="169"/>
    </row>
    <row r="37" spans="1:11" ht="31.5" customHeight="1" x14ac:dyDescent="0.25">
      <c r="A37" s="133">
        <v>11</v>
      </c>
      <c r="B37" s="134">
        <v>26</v>
      </c>
      <c r="C37" s="1268" t="s">
        <v>268</v>
      </c>
      <c r="D37" s="1269"/>
      <c r="E37" s="138"/>
      <c r="F37" s="139">
        <f t="shared" si="0"/>
        <v>0</v>
      </c>
      <c r="G37" s="142">
        <f t="shared" si="1"/>
        <v>0</v>
      </c>
      <c r="H37" s="142">
        <f t="shared" si="2"/>
        <v>0</v>
      </c>
      <c r="I37" s="1266"/>
      <c r="J37" s="1267"/>
      <c r="K37" s="169"/>
    </row>
    <row r="38" spans="1:11" ht="31.5" customHeight="1" x14ac:dyDescent="0.25">
      <c r="A38" s="133">
        <v>11</v>
      </c>
      <c r="B38" s="134">
        <v>27</v>
      </c>
      <c r="C38" s="1268" t="s">
        <v>269</v>
      </c>
      <c r="D38" s="1269"/>
      <c r="E38" s="138"/>
      <c r="F38" s="139">
        <f t="shared" si="0"/>
        <v>0</v>
      </c>
      <c r="G38" s="142">
        <f t="shared" si="1"/>
        <v>0</v>
      </c>
      <c r="H38" s="142">
        <f t="shared" si="2"/>
        <v>0</v>
      </c>
      <c r="I38" s="1266"/>
      <c r="J38" s="1267"/>
      <c r="K38" s="169"/>
    </row>
    <row r="39" spans="1:11" ht="15" customHeight="1" x14ac:dyDescent="0.25">
      <c r="B39" s="134">
        <v>28</v>
      </c>
      <c r="C39" s="1268" t="s">
        <v>270</v>
      </c>
      <c r="D39" s="1269"/>
      <c r="E39" s="138"/>
      <c r="F39" s="139">
        <f t="shared" si="0"/>
        <v>0</v>
      </c>
      <c r="G39" s="142">
        <f t="shared" si="1"/>
        <v>0</v>
      </c>
      <c r="H39" s="142">
        <f t="shared" si="2"/>
        <v>0</v>
      </c>
      <c r="I39" s="1266"/>
      <c r="J39" s="1267"/>
      <c r="K39" s="169"/>
    </row>
    <row r="40" spans="1:11" ht="31.5" x14ac:dyDescent="0.25">
      <c r="A40" s="133">
        <v>11</v>
      </c>
      <c r="B40" s="134">
        <v>29</v>
      </c>
      <c r="C40" s="1268" t="s">
        <v>299</v>
      </c>
      <c r="D40" s="1269"/>
      <c r="E40" s="138"/>
      <c r="F40" s="139">
        <f t="shared" si="0"/>
        <v>0</v>
      </c>
      <c r="G40" s="142">
        <f t="shared" si="1"/>
        <v>0</v>
      </c>
      <c r="H40" s="142">
        <f t="shared" si="2"/>
        <v>0</v>
      </c>
      <c r="I40" s="1266"/>
      <c r="J40" s="1267"/>
      <c r="K40" s="169"/>
    </row>
    <row r="41" spans="1:11" ht="15" customHeight="1" x14ac:dyDescent="0.25">
      <c r="B41" s="134">
        <v>30</v>
      </c>
      <c r="C41" s="1268" t="s">
        <v>271</v>
      </c>
      <c r="D41" s="1269"/>
      <c r="E41" s="138"/>
      <c r="F41" s="139">
        <f t="shared" si="0"/>
        <v>0</v>
      </c>
      <c r="G41" s="142">
        <f t="shared" si="1"/>
        <v>0</v>
      </c>
      <c r="H41" s="142">
        <f t="shared" si="2"/>
        <v>0</v>
      </c>
      <c r="I41" s="1266"/>
      <c r="J41" s="1267"/>
      <c r="K41" s="169"/>
    </row>
    <row r="42" spans="1:11" ht="15" customHeight="1" x14ac:dyDescent="0.25">
      <c r="B42" s="134">
        <v>31</v>
      </c>
      <c r="C42" s="1268" t="s">
        <v>272</v>
      </c>
      <c r="D42" s="1269"/>
      <c r="E42" s="138"/>
      <c r="F42" s="139">
        <f t="shared" si="0"/>
        <v>0</v>
      </c>
      <c r="G42" s="142">
        <f t="shared" si="1"/>
        <v>0</v>
      </c>
      <c r="H42" s="142">
        <f t="shared" si="2"/>
        <v>0</v>
      </c>
      <c r="I42" s="1266"/>
      <c r="J42" s="1267"/>
      <c r="K42" s="169"/>
    </row>
    <row r="43" spans="1:11" ht="31.5" x14ac:dyDescent="0.25">
      <c r="A43" s="133">
        <v>11</v>
      </c>
      <c r="B43" s="134">
        <v>32</v>
      </c>
      <c r="C43" s="1268" t="s">
        <v>273</v>
      </c>
      <c r="D43" s="1269"/>
      <c r="E43" s="138"/>
      <c r="F43" s="139">
        <f t="shared" ref="F43:F70" si="3">SUMIF(E43,G$6,I$6)</f>
        <v>0</v>
      </c>
      <c r="G43" s="142">
        <f t="shared" ref="G43:G70" si="4">SUMIF(G$7,E43,I$6)</f>
        <v>0</v>
      </c>
      <c r="H43" s="142">
        <f t="shared" si="2"/>
        <v>0</v>
      </c>
      <c r="I43" s="1266"/>
      <c r="J43" s="1267"/>
      <c r="K43" s="169"/>
    </row>
    <row r="44" spans="1:11" ht="31.5" x14ac:dyDescent="0.25">
      <c r="A44" s="133">
        <v>11</v>
      </c>
      <c r="B44" s="134">
        <v>33</v>
      </c>
      <c r="C44" s="1268" t="s">
        <v>274</v>
      </c>
      <c r="D44" s="1269"/>
      <c r="E44" s="138"/>
      <c r="F44" s="139">
        <f t="shared" si="3"/>
        <v>0</v>
      </c>
      <c r="G44" s="142">
        <f t="shared" si="4"/>
        <v>0</v>
      </c>
      <c r="H44" s="142">
        <f t="shared" si="2"/>
        <v>0</v>
      </c>
      <c r="I44" s="1266"/>
      <c r="J44" s="1267"/>
      <c r="K44" s="169"/>
    </row>
    <row r="45" spans="1:11" ht="15" customHeight="1" x14ac:dyDescent="0.25">
      <c r="B45" s="134">
        <v>34</v>
      </c>
      <c r="C45" s="1268" t="s">
        <v>2800</v>
      </c>
      <c r="D45" s="1269"/>
      <c r="E45" s="138"/>
      <c r="F45" s="139">
        <f t="shared" si="3"/>
        <v>0</v>
      </c>
      <c r="G45" s="142">
        <f t="shared" si="4"/>
        <v>0</v>
      </c>
      <c r="H45" s="142">
        <f t="shared" si="2"/>
        <v>0</v>
      </c>
      <c r="I45" s="1266"/>
      <c r="J45" s="1267"/>
      <c r="K45" s="169"/>
    </row>
    <row r="46" spans="1:11" ht="31.5" x14ac:dyDescent="0.25">
      <c r="A46" s="133">
        <v>11</v>
      </c>
      <c r="B46" s="134">
        <v>35</v>
      </c>
      <c r="C46" s="1268" t="s">
        <v>275</v>
      </c>
      <c r="D46" s="1269"/>
      <c r="E46" s="138"/>
      <c r="F46" s="139">
        <f t="shared" si="3"/>
        <v>0</v>
      </c>
      <c r="G46" s="142">
        <f t="shared" si="4"/>
        <v>0</v>
      </c>
      <c r="H46" s="142">
        <f t="shared" si="2"/>
        <v>0</v>
      </c>
      <c r="I46" s="1266"/>
      <c r="J46" s="1267"/>
      <c r="K46" s="169"/>
    </row>
    <row r="47" spans="1:11" x14ac:dyDescent="0.25">
      <c r="C47" s="1372" t="s">
        <v>300</v>
      </c>
      <c r="D47" s="1373"/>
      <c r="E47" s="234"/>
      <c r="F47" s="235">
        <f t="shared" si="3"/>
        <v>0</v>
      </c>
      <c r="G47" s="236">
        <f t="shared" si="4"/>
        <v>0</v>
      </c>
      <c r="H47" s="236">
        <f t="shared" si="2"/>
        <v>0</v>
      </c>
      <c r="I47" s="1374"/>
      <c r="J47" s="1375"/>
      <c r="K47" s="169"/>
    </row>
    <row r="48" spans="1:11" ht="31.5" x14ac:dyDescent="0.25">
      <c r="A48" s="133">
        <v>11</v>
      </c>
      <c r="B48" s="134">
        <v>1</v>
      </c>
      <c r="C48" s="1370" t="s">
        <v>276</v>
      </c>
      <c r="D48" s="1371"/>
      <c r="E48" s="138"/>
      <c r="F48" s="139">
        <f t="shared" si="3"/>
        <v>0</v>
      </c>
      <c r="G48" s="142">
        <f t="shared" si="4"/>
        <v>0</v>
      </c>
      <c r="H48" s="142">
        <f t="shared" si="2"/>
        <v>0</v>
      </c>
      <c r="I48" s="1266"/>
      <c r="J48" s="1267"/>
      <c r="K48" s="169"/>
    </row>
    <row r="49" spans="1:11" ht="31.5" x14ac:dyDescent="0.25">
      <c r="A49" s="133">
        <v>11</v>
      </c>
      <c r="B49" s="134">
        <v>2</v>
      </c>
      <c r="C49" s="1268" t="s">
        <v>277</v>
      </c>
      <c r="D49" s="1269"/>
      <c r="E49" s="138"/>
      <c r="F49" s="139">
        <f t="shared" si="3"/>
        <v>0</v>
      </c>
      <c r="G49" s="142">
        <f t="shared" si="4"/>
        <v>0</v>
      </c>
      <c r="H49" s="142">
        <f t="shared" si="2"/>
        <v>0</v>
      </c>
      <c r="I49" s="1266"/>
      <c r="J49" s="1267"/>
      <c r="K49" s="169"/>
    </row>
    <row r="50" spans="1:11" ht="15" customHeight="1" x14ac:dyDescent="0.25">
      <c r="B50" s="134">
        <v>3</v>
      </c>
      <c r="C50" s="1268" t="s">
        <v>278</v>
      </c>
      <c r="D50" s="1269"/>
      <c r="E50" s="138"/>
      <c r="F50" s="139">
        <f t="shared" si="3"/>
        <v>0</v>
      </c>
      <c r="G50" s="142">
        <f t="shared" si="4"/>
        <v>0</v>
      </c>
      <c r="H50" s="142">
        <f t="shared" si="2"/>
        <v>0</v>
      </c>
      <c r="I50" s="1266"/>
      <c r="J50" s="1267"/>
      <c r="K50" s="169"/>
    </row>
    <row r="51" spans="1:11" ht="31.5" x14ac:dyDescent="0.25">
      <c r="A51" s="133">
        <v>11</v>
      </c>
      <c r="B51" s="134">
        <v>4</v>
      </c>
      <c r="C51" s="1268" t="s">
        <v>279</v>
      </c>
      <c r="D51" s="1269"/>
      <c r="E51" s="138"/>
      <c r="F51" s="139">
        <f t="shared" si="3"/>
        <v>0</v>
      </c>
      <c r="G51" s="142">
        <f t="shared" si="4"/>
        <v>0</v>
      </c>
      <c r="H51" s="142">
        <f t="shared" si="2"/>
        <v>0</v>
      </c>
      <c r="I51" s="1266"/>
      <c r="J51" s="1267"/>
      <c r="K51" s="169"/>
    </row>
    <row r="52" spans="1:11" ht="31.5" x14ac:dyDescent="0.25">
      <c r="A52" s="133">
        <v>11</v>
      </c>
      <c r="B52" s="134">
        <v>5</v>
      </c>
      <c r="C52" s="1268" t="s">
        <v>280</v>
      </c>
      <c r="D52" s="1269"/>
      <c r="E52" s="138"/>
      <c r="F52" s="139">
        <f t="shared" si="3"/>
        <v>0</v>
      </c>
      <c r="G52" s="142">
        <f t="shared" si="4"/>
        <v>0</v>
      </c>
      <c r="H52" s="142">
        <f t="shared" si="2"/>
        <v>0</v>
      </c>
      <c r="I52" s="1266"/>
      <c r="J52" s="1267"/>
      <c r="K52" s="169"/>
    </row>
    <row r="53" spans="1:11" ht="31.5" x14ac:dyDescent="0.25">
      <c r="A53" s="133">
        <v>11</v>
      </c>
      <c r="B53" s="134">
        <v>6</v>
      </c>
      <c r="C53" s="1268" t="s">
        <v>281</v>
      </c>
      <c r="D53" s="1269"/>
      <c r="E53" s="138"/>
      <c r="F53" s="139">
        <f t="shared" si="3"/>
        <v>0</v>
      </c>
      <c r="G53" s="142">
        <f t="shared" si="4"/>
        <v>0</v>
      </c>
      <c r="H53" s="142">
        <f t="shared" si="2"/>
        <v>0</v>
      </c>
      <c r="I53" s="1266"/>
      <c r="J53" s="1267"/>
      <c r="K53" s="169"/>
    </row>
    <row r="54" spans="1:11" ht="15" customHeight="1" x14ac:dyDescent="0.25">
      <c r="B54" s="134">
        <v>7</v>
      </c>
      <c r="C54" s="1268" t="s">
        <v>282</v>
      </c>
      <c r="D54" s="1269"/>
      <c r="E54" s="138"/>
      <c r="F54" s="139">
        <f t="shared" si="3"/>
        <v>0</v>
      </c>
      <c r="G54" s="142">
        <f t="shared" si="4"/>
        <v>0</v>
      </c>
      <c r="H54" s="142">
        <f t="shared" si="2"/>
        <v>0</v>
      </c>
      <c r="I54" s="1266"/>
      <c r="J54" s="1267"/>
      <c r="K54" s="169"/>
    </row>
    <row r="55" spans="1:11" ht="31.5" x14ac:dyDescent="0.25">
      <c r="A55" s="133">
        <v>11</v>
      </c>
      <c r="B55" s="134">
        <v>8</v>
      </c>
      <c r="C55" s="1268" t="s">
        <v>283</v>
      </c>
      <c r="D55" s="1269"/>
      <c r="E55" s="138"/>
      <c r="F55" s="139">
        <f t="shared" si="3"/>
        <v>0</v>
      </c>
      <c r="G55" s="142">
        <f t="shared" si="4"/>
        <v>0</v>
      </c>
      <c r="H55" s="142">
        <f t="shared" si="2"/>
        <v>0</v>
      </c>
      <c r="I55" s="1266"/>
      <c r="J55" s="1267"/>
      <c r="K55" s="169"/>
    </row>
    <row r="56" spans="1:11" ht="31.5" x14ac:dyDescent="0.25">
      <c r="A56" s="133">
        <v>11</v>
      </c>
      <c r="B56" s="134">
        <v>9</v>
      </c>
      <c r="C56" s="1268" t="s">
        <v>284</v>
      </c>
      <c r="D56" s="1269"/>
      <c r="E56" s="138"/>
      <c r="F56" s="139">
        <f t="shared" si="3"/>
        <v>0</v>
      </c>
      <c r="G56" s="142">
        <f t="shared" si="4"/>
        <v>0</v>
      </c>
      <c r="H56" s="142">
        <f t="shared" si="2"/>
        <v>0</v>
      </c>
      <c r="I56" s="1266"/>
      <c r="J56" s="1267"/>
      <c r="K56" s="169"/>
    </row>
    <row r="57" spans="1:11" ht="15" customHeight="1" x14ac:dyDescent="0.25">
      <c r="A57" s="133">
        <v>1</v>
      </c>
      <c r="B57" s="134">
        <v>10</v>
      </c>
      <c r="C57" s="1268" t="s">
        <v>2064</v>
      </c>
      <c r="D57" s="1269"/>
      <c r="E57" s="138"/>
      <c r="F57" s="139">
        <f t="shared" si="3"/>
        <v>0</v>
      </c>
      <c r="G57" s="142">
        <f t="shared" si="4"/>
        <v>0</v>
      </c>
      <c r="H57" s="142">
        <f t="shared" si="2"/>
        <v>0</v>
      </c>
      <c r="I57" s="1266"/>
      <c r="J57" s="1267"/>
      <c r="K57" s="169"/>
    </row>
    <row r="58" spans="1:11" ht="31.5" x14ac:dyDescent="0.25">
      <c r="A58" s="133">
        <v>11</v>
      </c>
      <c r="B58" s="134">
        <v>11</v>
      </c>
      <c r="C58" s="1268" t="s">
        <v>285</v>
      </c>
      <c r="D58" s="1269"/>
      <c r="E58" s="138"/>
      <c r="F58" s="139">
        <f t="shared" si="3"/>
        <v>0</v>
      </c>
      <c r="G58" s="142">
        <f t="shared" si="4"/>
        <v>0</v>
      </c>
      <c r="H58" s="142">
        <f t="shared" si="2"/>
        <v>0</v>
      </c>
      <c r="I58" s="1266"/>
      <c r="J58" s="1267"/>
      <c r="K58" s="169"/>
    </row>
    <row r="59" spans="1:11" ht="31.5" x14ac:dyDescent="0.25">
      <c r="A59" s="133">
        <v>11</v>
      </c>
      <c r="B59" s="134">
        <v>12</v>
      </c>
      <c r="C59" s="1268" t="s">
        <v>286</v>
      </c>
      <c r="D59" s="1269"/>
      <c r="E59" s="138"/>
      <c r="F59" s="139">
        <f t="shared" si="3"/>
        <v>0</v>
      </c>
      <c r="G59" s="142">
        <f t="shared" si="4"/>
        <v>0</v>
      </c>
      <c r="H59" s="142">
        <f t="shared" si="2"/>
        <v>0</v>
      </c>
      <c r="I59" s="1266"/>
      <c r="J59" s="1267"/>
      <c r="K59" s="169"/>
    </row>
    <row r="60" spans="1:11" ht="31.5" x14ac:dyDescent="0.25">
      <c r="A60" s="133">
        <v>11</v>
      </c>
      <c r="B60" s="134">
        <v>13</v>
      </c>
      <c r="C60" s="1268" t="s">
        <v>287</v>
      </c>
      <c r="D60" s="1269"/>
      <c r="E60" s="138"/>
      <c r="F60" s="139">
        <f t="shared" si="3"/>
        <v>0</v>
      </c>
      <c r="G60" s="142">
        <f t="shared" si="4"/>
        <v>0</v>
      </c>
      <c r="H60" s="142">
        <f t="shared" si="2"/>
        <v>0</v>
      </c>
      <c r="I60" s="1266"/>
      <c r="J60" s="1267"/>
      <c r="K60" s="169"/>
    </row>
    <row r="61" spans="1:11" ht="31.5" x14ac:dyDescent="0.25">
      <c r="A61" s="133">
        <v>11</v>
      </c>
      <c r="B61" s="134">
        <v>14</v>
      </c>
      <c r="C61" s="1268" t="s">
        <v>288</v>
      </c>
      <c r="D61" s="1269"/>
      <c r="E61" s="138"/>
      <c r="F61" s="139">
        <f t="shared" si="3"/>
        <v>0</v>
      </c>
      <c r="G61" s="142">
        <f t="shared" si="4"/>
        <v>0</v>
      </c>
      <c r="H61" s="142">
        <f t="shared" si="2"/>
        <v>0</v>
      </c>
      <c r="I61" s="1266"/>
      <c r="J61" s="1267"/>
      <c r="K61" s="169"/>
    </row>
    <row r="62" spans="1:11" ht="31.5" x14ac:dyDescent="0.25">
      <c r="A62" s="133">
        <v>11</v>
      </c>
      <c r="B62" s="134">
        <v>15</v>
      </c>
      <c r="C62" s="1268" t="s">
        <v>289</v>
      </c>
      <c r="D62" s="1269"/>
      <c r="E62" s="138"/>
      <c r="F62" s="139">
        <f t="shared" si="3"/>
        <v>0</v>
      </c>
      <c r="G62" s="142">
        <f t="shared" si="4"/>
        <v>0</v>
      </c>
      <c r="H62" s="142">
        <f t="shared" si="2"/>
        <v>0</v>
      </c>
      <c r="I62" s="1266"/>
      <c r="J62" s="1267"/>
      <c r="K62" s="169"/>
    </row>
    <row r="63" spans="1:11" ht="15" customHeight="1" x14ac:dyDescent="0.25">
      <c r="A63" s="133">
        <v>1</v>
      </c>
      <c r="B63" s="134">
        <v>16</v>
      </c>
      <c r="C63" s="1268" t="s">
        <v>290</v>
      </c>
      <c r="D63" s="1269"/>
      <c r="E63" s="138"/>
      <c r="F63" s="139">
        <f t="shared" si="3"/>
        <v>0</v>
      </c>
      <c r="G63" s="142">
        <f t="shared" si="4"/>
        <v>0</v>
      </c>
      <c r="H63" s="142">
        <f t="shared" si="2"/>
        <v>0</v>
      </c>
      <c r="I63" s="1266"/>
      <c r="J63" s="1267"/>
      <c r="K63" s="169"/>
    </row>
    <row r="64" spans="1:11" ht="31.5" x14ac:dyDescent="0.25">
      <c r="A64" s="133">
        <v>11</v>
      </c>
      <c r="B64" s="134">
        <v>17</v>
      </c>
      <c r="C64" s="1268" t="s">
        <v>291</v>
      </c>
      <c r="D64" s="1269"/>
      <c r="E64" s="138"/>
      <c r="F64" s="139">
        <f t="shared" si="3"/>
        <v>0</v>
      </c>
      <c r="G64" s="142">
        <f t="shared" si="4"/>
        <v>0</v>
      </c>
      <c r="H64" s="142">
        <f t="shared" si="2"/>
        <v>0</v>
      </c>
      <c r="I64" s="1266"/>
      <c r="J64" s="1267"/>
      <c r="K64" s="169"/>
    </row>
    <row r="65" spans="1:22" ht="31.5" x14ac:dyDescent="0.25">
      <c r="A65" s="133">
        <v>11</v>
      </c>
      <c r="B65" s="134">
        <v>18</v>
      </c>
      <c r="C65" s="1268" t="s">
        <v>292</v>
      </c>
      <c r="D65" s="1269"/>
      <c r="E65" s="138" t="s">
        <v>313</v>
      </c>
      <c r="F65" s="139">
        <f t="shared" si="3"/>
        <v>0</v>
      </c>
      <c r="G65" s="142">
        <f t="shared" si="4"/>
        <v>0</v>
      </c>
      <c r="H65" s="142">
        <f t="shared" si="2"/>
        <v>1</v>
      </c>
      <c r="I65" s="1266"/>
      <c r="J65" s="1267"/>
      <c r="K65" s="169"/>
    </row>
    <row r="66" spans="1:22" ht="31.5" x14ac:dyDescent="0.25">
      <c r="A66" s="133">
        <v>11</v>
      </c>
      <c r="B66" s="134">
        <v>19</v>
      </c>
      <c r="C66" s="1268" t="s">
        <v>293</v>
      </c>
      <c r="D66" s="1269"/>
      <c r="E66" s="138"/>
      <c r="F66" s="139">
        <f t="shared" si="3"/>
        <v>0</v>
      </c>
      <c r="G66" s="142">
        <f t="shared" si="4"/>
        <v>0</v>
      </c>
      <c r="H66" s="142">
        <f t="shared" si="2"/>
        <v>0</v>
      </c>
      <c r="I66" s="1266"/>
      <c r="J66" s="1267"/>
      <c r="K66" s="169"/>
    </row>
    <row r="67" spans="1:22" ht="31.5" x14ac:dyDescent="0.25">
      <c r="A67" s="133">
        <v>11</v>
      </c>
      <c r="B67" s="134">
        <v>20</v>
      </c>
      <c r="C67" s="1268" t="s">
        <v>294</v>
      </c>
      <c r="D67" s="1269"/>
      <c r="E67" s="138" t="s">
        <v>311</v>
      </c>
      <c r="F67" s="139">
        <f t="shared" si="3"/>
        <v>1</v>
      </c>
      <c r="G67" s="142">
        <f t="shared" si="4"/>
        <v>0</v>
      </c>
      <c r="H67" s="142">
        <f t="shared" si="2"/>
        <v>0</v>
      </c>
      <c r="I67" s="1266"/>
      <c r="J67" s="1267"/>
      <c r="K67" s="169"/>
    </row>
    <row r="68" spans="1:22" ht="31.5" x14ac:dyDescent="0.25">
      <c r="A68" s="133">
        <v>11</v>
      </c>
      <c r="B68" s="134">
        <v>21</v>
      </c>
      <c r="C68" s="1268" t="s">
        <v>295</v>
      </c>
      <c r="D68" s="1269"/>
      <c r="E68" s="138" t="s">
        <v>312</v>
      </c>
      <c r="F68" s="139">
        <f t="shared" si="3"/>
        <v>0</v>
      </c>
      <c r="G68" s="142">
        <f t="shared" si="4"/>
        <v>1</v>
      </c>
      <c r="H68" s="142">
        <f t="shared" si="2"/>
        <v>0</v>
      </c>
      <c r="I68" s="1266"/>
      <c r="J68" s="1267"/>
      <c r="K68" s="169"/>
    </row>
    <row r="69" spans="1:22" ht="31.5" x14ac:dyDescent="0.25">
      <c r="A69" s="133">
        <v>11</v>
      </c>
      <c r="B69" s="134">
        <v>22</v>
      </c>
      <c r="C69" s="1268" t="s">
        <v>296</v>
      </c>
      <c r="D69" s="1269"/>
      <c r="E69" s="138"/>
      <c r="F69" s="139">
        <f t="shared" si="3"/>
        <v>0</v>
      </c>
      <c r="G69" s="142">
        <f t="shared" si="4"/>
        <v>0</v>
      </c>
      <c r="H69" s="142">
        <f t="shared" si="2"/>
        <v>0</v>
      </c>
      <c r="I69" s="1266"/>
      <c r="J69" s="1267"/>
      <c r="K69" s="169"/>
    </row>
    <row r="70" spans="1:22" ht="15.75" customHeight="1" thickBot="1" x14ac:dyDescent="0.3">
      <c r="A70" s="133">
        <v>1</v>
      </c>
      <c r="B70" s="134">
        <v>23</v>
      </c>
      <c r="C70" s="1288" t="s">
        <v>297</v>
      </c>
      <c r="D70" s="1289"/>
      <c r="E70" s="115"/>
      <c r="F70" s="231">
        <f t="shared" si="3"/>
        <v>0</v>
      </c>
      <c r="G70" s="232">
        <f t="shared" si="4"/>
        <v>0</v>
      </c>
      <c r="H70" s="232">
        <f t="shared" si="2"/>
        <v>0</v>
      </c>
      <c r="I70" s="1290"/>
      <c r="J70" s="1291"/>
      <c r="K70" s="169"/>
    </row>
    <row r="71" spans="1:22" ht="22.5" x14ac:dyDescent="0.3">
      <c r="C71" s="164"/>
      <c r="D71" s="164"/>
      <c r="E71" s="143"/>
      <c r="F71" s="198" t="s">
        <v>311</v>
      </c>
      <c r="G71" s="198" t="s">
        <v>312</v>
      </c>
      <c r="H71" s="198" t="s">
        <v>313</v>
      </c>
      <c r="I71" s="226" t="s">
        <v>317</v>
      </c>
      <c r="J71" s="169"/>
      <c r="K71" s="169"/>
      <c r="L71" s="201" t="s">
        <v>319</v>
      </c>
      <c r="M71" s="201"/>
      <c r="N71" s="201"/>
      <c r="O71" s="201"/>
      <c r="P71" s="201"/>
      <c r="Q71" s="201"/>
      <c r="R71" s="201"/>
      <c r="S71" s="201"/>
      <c r="T71" s="202"/>
      <c r="U71" s="201"/>
      <c r="V71" s="201"/>
    </row>
    <row r="72" spans="1:22" ht="15.75" thickBot="1" x14ac:dyDescent="0.3">
      <c r="E72" s="132" t="s">
        <v>316</v>
      </c>
      <c r="F72" s="104">
        <f>SUM(F13:F70)</f>
        <v>5</v>
      </c>
      <c r="G72" s="104">
        <f t="shared" ref="G72:H72" si="5">SUM(G13:G70)</f>
        <v>3</v>
      </c>
      <c r="H72" s="104">
        <f t="shared" si="5"/>
        <v>3</v>
      </c>
      <c r="I72" s="102">
        <f>+F72+G72</f>
        <v>8</v>
      </c>
      <c r="L72" s="1292" t="s">
        <v>349</v>
      </c>
      <c r="M72" s="1292"/>
      <c r="N72" s="1292"/>
      <c r="O72" s="1292"/>
      <c r="P72" s="1292"/>
      <c r="Q72" s="195"/>
      <c r="R72" s="1292" t="s">
        <v>350</v>
      </c>
      <c r="S72" s="1292"/>
      <c r="T72" s="1292"/>
      <c r="U72" s="1292"/>
      <c r="V72" s="1292"/>
    </row>
    <row r="73" spans="1:22" ht="15.75" thickBot="1" x14ac:dyDescent="0.3">
      <c r="D73" s="180"/>
      <c r="E73" s="181"/>
      <c r="F73" s="1293">
        <f>+F72/I72</f>
        <v>0.625</v>
      </c>
      <c r="G73" s="1293">
        <f>+G72/I72</f>
        <v>0.375</v>
      </c>
      <c r="H73" s="223"/>
      <c r="I73" s="1295">
        <f>+F73+G73</f>
        <v>1</v>
      </c>
      <c r="L73" s="196"/>
      <c r="M73" s="174"/>
      <c r="N73" s="195"/>
      <c r="O73" s="195"/>
      <c r="P73" s="195"/>
      <c r="Q73" s="195"/>
      <c r="R73" s="195"/>
      <c r="S73" s="195"/>
      <c r="T73" s="203"/>
      <c r="U73" s="176"/>
      <c r="V73" s="176"/>
    </row>
    <row r="74" spans="1:22" ht="15.75" thickBot="1" x14ac:dyDescent="0.3">
      <c r="D74" s="180"/>
      <c r="E74" s="181"/>
      <c r="F74" s="1294"/>
      <c r="G74" s="1294"/>
      <c r="H74" s="223"/>
      <c r="I74" s="1296"/>
      <c r="L74" s="1297" t="s">
        <v>320</v>
      </c>
      <c r="M74" s="1298"/>
      <c r="N74" s="1298"/>
      <c r="O74" s="1298"/>
      <c r="P74" s="1299"/>
      <c r="Q74" s="195"/>
      <c r="R74" s="1297" t="s">
        <v>321</v>
      </c>
      <c r="S74" s="1298"/>
      <c r="T74" s="1300"/>
      <c r="U74" s="1298"/>
      <c r="V74" s="1299"/>
    </row>
    <row r="75" spans="1:22" ht="30" customHeight="1" x14ac:dyDescent="0.25">
      <c r="C75" s="872" t="s">
        <v>1595</v>
      </c>
      <c r="D75" s="866" t="s">
        <v>2271</v>
      </c>
      <c r="E75" s="116"/>
      <c r="F75" s="186"/>
      <c r="G75" s="186"/>
      <c r="H75" s="183"/>
      <c r="I75" s="184"/>
      <c r="L75" s="216" t="s">
        <v>322</v>
      </c>
      <c r="M75" s="217" t="s">
        <v>323</v>
      </c>
      <c r="N75" s="217" t="s">
        <v>324</v>
      </c>
      <c r="O75" s="217" t="s">
        <v>325</v>
      </c>
      <c r="P75" s="218" t="s">
        <v>326</v>
      </c>
      <c r="Q75" s="219"/>
      <c r="R75" s="220" t="s">
        <v>322</v>
      </c>
      <c r="S75" s="217" t="s">
        <v>323</v>
      </c>
      <c r="T75" s="217" t="s">
        <v>327</v>
      </c>
      <c r="U75" s="217" t="s">
        <v>325</v>
      </c>
      <c r="V75" s="218" t="s">
        <v>326</v>
      </c>
    </row>
    <row r="76" spans="1:22" x14ac:dyDescent="0.25">
      <c r="D76" s="182" t="s">
        <v>324</v>
      </c>
      <c r="E76" s="193">
        <f>+G73</f>
        <v>0.375</v>
      </c>
      <c r="F76" s="186"/>
      <c r="G76" s="186"/>
      <c r="H76" s="183"/>
      <c r="I76" s="184"/>
      <c r="L76" s="205" t="s">
        <v>328</v>
      </c>
      <c r="M76" s="206" t="s">
        <v>329</v>
      </c>
      <c r="N76" s="207" t="s">
        <v>330</v>
      </c>
      <c r="O76" s="208" t="s">
        <v>331</v>
      </c>
      <c r="P76" s="189" t="s">
        <v>332</v>
      </c>
      <c r="Q76" s="204"/>
      <c r="R76" s="209" t="s">
        <v>328</v>
      </c>
      <c r="S76" s="206" t="s">
        <v>333</v>
      </c>
      <c r="T76" s="179" t="s">
        <v>334</v>
      </c>
      <c r="U76" s="208" t="s">
        <v>331</v>
      </c>
      <c r="V76" s="189" t="s">
        <v>335</v>
      </c>
    </row>
    <row r="77" spans="1:22" ht="21" customHeight="1" x14ac:dyDescent="0.25">
      <c r="D77" s="182" t="s">
        <v>327</v>
      </c>
      <c r="E77" s="193">
        <f>+F73</f>
        <v>0.625</v>
      </c>
      <c r="F77" s="186"/>
      <c r="G77" s="186"/>
      <c r="H77" s="183"/>
      <c r="I77" s="184"/>
      <c r="L77" s="205" t="s">
        <v>336</v>
      </c>
      <c r="M77" s="206" t="s">
        <v>329</v>
      </c>
      <c r="N77" s="207" t="s">
        <v>337</v>
      </c>
      <c r="O77" s="208" t="s">
        <v>338</v>
      </c>
      <c r="P77" s="189" t="s">
        <v>339</v>
      </c>
      <c r="Q77" s="204"/>
      <c r="R77" s="209" t="s">
        <v>336</v>
      </c>
      <c r="S77" s="206" t="s">
        <v>333</v>
      </c>
      <c r="T77" s="179" t="s">
        <v>337</v>
      </c>
      <c r="U77" s="208" t="s">
        <v>338</v>
      </c>
      <c r="V77" s="189" t="s">
        <v>340</v>
      </c>
    </row>
    <row r="78" spans="1:22" ht="16.5" thickBot="1" x14ac:dyDescent="0.3">
      <c r="C78" s="227" t="s">
        <v>351</v>
      </c>
      <c r="D78" s="182"/>
      <c r="E78" s="116"/>
      <c r="F78" s="186"/>
      <c r="G78" s="186"/>
      <c r="H78" s="183"/>
      <c r="I78" s="184"/>
      <c r="L78" s="210" t="s">
        <v>341</v>
      </c>
      <c r="M78" s="211" t="s">
        <v>329</v>
      </c>
      <c r="N78" s="212" t="s">
        <v>342</v>
      </c>
      <c r="O78" s="213" t="s">
        <v>343</v>
      </c>
      <c r="P78" s="214" t="s">
        <v>344</v>
      </c>
      <c r="Q78" s="204"/>
      <c r="R78" s="215" t="s">
        <v>341</v>
      </c>
      <c r="S78" s="211" t="s">
        <v>345</v>
      </c>
      <c r="T78" s="190" t="s">
        <v>346</v>
      </c>
      <c r="U78" s="213" t="s">
        <v>343</v>
      </c>
      <c r="V78" s="214" t="s">
        <v>332</v>
      </c>
    </row>
    <row r="79" spans="1:22" x14ac:dyDescent="0.25">
      <c r="D79" s="229" t="s">
        <v>352</v>
      </c>
      <c r="E79" s="116"/>
      <c r="F79" s="186"/>
      <c r="G79" s="186"/>
      <c r="H79" s="183"/>
      <c r="I79" s="184"/>
    </row>
    <row r="80" spans="1:22" x14ac:dyDescent="0.25">
      <c r="D80" s="228" t="s">
        <v>353</v>
      </c>
      <c r="E80" s="116"/>
      <c r="F80" s="186"/>
      <c r="G80" s="186"/>
      <c r="H80" s="183"/>
      <c r="I80" s="184"/>
    </row>
    <row r="81" spans="1:24" x14ac:dyDescent="0.25">
      <c r="D81" s="228" t="s">
        <v>354</v>
      </c>
      <c r="E81" s="192" t="s">
        <v>356</v>
      </c>
      <c r="F81" s="186"/>
      <c r="G81" s="186"/>
      <c r="H81" s="183"/>
      <c r="I81" s="184"/>
    </row>
    <row r="82" spans="1:24" s="170" customFormat="1" ht="16.5" customHeight="1" x14ac:dyDescent="0.3">
      <c r="A82" s="221"/>
      <c r="C82" s="191"/>
      <c r="D82" s="228" t="s">
        <v>355</v>
      </c>
      <c r="E82" s="185"/>
      <c r="F82" s="185"/>
      <c r="G82" s="185"/>
      <c r="H82" s="185"/>
      <c r="I82" s="185"/>
      <c r="K82" s="200"/>
      <c r="W82" s="200"/>
      <c r="X82" s="200"/>
    </row>
    <row r="83" spans="1:24" s="175" customFormat="1" ht="15.75" thickBot="1" x14ac:dyDescent="0.3">
      <c r="A83" s="197"/>
      <c r="C83" s="194" t="s">
        <v>357</v>
      </c>
      <c r="I83" s="171"/>
      <c r="J83" s="172"/>
      <c r="K83" s="172"/>
      <c r="W83" s="176"/>
      <c r="X83" s="174"/>
    </row>
    <row r="84" spans="1:24" s="175" customFormat="1" ht="62.25" thickBot="1" x14ac:dyDescent="0.3">
      <c r="A84" s="197">
        <v>1111</v>
      </c>
      <c r="C84" s="1285"/>
      <c r="D84" s="1286"/>
      <c r="E84" s="1286"/>
      <c r="F84" s="1286"/>
      <c r="G84" s="1286"/>
      <c r="H84" s="1286"/>
      <c r="I84" s="1286"/>
      <c r="J84" s="1287"/>
      <c r="K84" s="172"/>
      <c r="W84" s="176"/>
      <c r="X84" s="177"/>
    </row>
    <row r="85" spans="1:24" s="175" customFormat="1" x14ac:dyDescent="0.25">
      <c r="A85" s="197"/>
      <c r="I85" s="171"/>
      <c r="W85" s="178"/>
    </row>
    <row r="86" spans="1:24" s="173" customFormat="1" x14ac:dyDescent="0.25">
      <c r="A86" s="222"/>
      <c r="I86" s="187"/>
      <c r="W86" s="179"/>
    </row>
    <row r="87" spans="1:24" s="173" customFormat="1" x14ac:dyDescent="0.25">
      <c r="A87" s="222"/>
      <c r="I87" s="187"/>
      <c r="W87" s="188"/>
    </row>
    <row r="88" spans="1:24" s="173" customFormat="1" ht="18" customHeight="1" x14ac:dyDescent="0.25">
      <c r="A88" s="222"/>
      <c r="I88" s="187"/>
      <c r="W88" s="188"/>
    </row>
    <row r="89" spans="1:24" s="173" customFormat="1" x14ac:dyDescent="0.25">
      <c r="A89" s="222"/>
      <c r="I89" s="187"/>
      <c r="W89" s="188"/>
    </row>
  </sheetData>
  <mergeCells count="133">
    <mergeCell ref="C84:J84"/>
    <mergeCell ref="I10:J11"/>
    <mergeCell ref="E10:E11"/>
    <mergeCell ref="C10:D11"/>
    <mergeCell ref="L74:P74"/>
    <mergeCell ref="R74:V74"/>
    <mergeCell ref="F73:F74"/>
    <mergeCell ref="G73:G74"/>
    <mergeCell ref="I73:I74"/>
    <mergeCell ref="I69:J69"/>
    <mergeCell ref="I70:J70"/>
    <mergeCell ref="F10:H10"/>
    <mergeCell ref="L72:P72"/>
    <mergeCell ref="R72:V72"/>
    <mergeCell ref="I63:J63"/>
    <mergeCell ref="I64:J64"/>
    <mergeCell ref="I65:J65"/>
    <mergeCell ref="I66:J66"/>
    <mergeCell ref="I67:J67"/>
    <mergeCell ref="I68:J68"/>
    <mergeCell ref="I57:J57"/>
    <mergeCell ref="I58:J58"/>
    <mergeCell ref="I59:J59"/>
    <mergeCell ref="I60:J60"/>
    <mergeCell ref="I61:J61"/>
    <mergeCell ref="I62:J62"/>
    <mergeCell ref="I51:J51"/>
    <mergeCell ref="I52:J52"/>
    <mergeCell ref="I53:J53"/>
    <mergeCell ref="I54:J54"/>
    <mergeCell ref="I55:J55"/>
    <mergeCell ref="I56:J56"/>
    <mergeCell ref="I45:J45"/>
    <mergeCell ref="I46:J46"/>
    <mergeCell ref="I47:J47"/>
    <mergeCell ref="I48:J48"/>
    <mergeCell ref="I49:J49"/>
    <mergeCell ref="I50:J50"/>
    <mergeCell ref="I42:J42"/>
    <mergeCell ref="I43:J43"/>
    <mergeCell ref="I44:J44"/>
    <mergeCell ref="I33:J33"/>
    <mergeCell ref="I34:J34"/>
    <mergeCell ref="I35:J35"/>
    <mergeCell ref="I36:J36"/>
    <mergeCell ref="I37:J37"/>
    <mergeCell ref="I38:J38"/>
    <mergeCell ref="I23:J23"/>
    <mergeCell ref="I24:J24"/>
    <mergeCell ref="I25:J25"/>
    <mergeCell ref="I26:J26"/>
    <mergeCell ref="I39:J39"/>
    <mergeCell ref="I40:J40"/>
    <mergeCell ref="I41:J41"/>
    <mergeCell ref="C35:D35"/>
    <mergeCell ref="C36:D36"/>
    <mergeCell ref="C37:D37"/>
    <mergeCell ref="C38:D38"/>
    <mergeCell ref="C39:D39"/>
    <mergeCell ref="C40:D40"/>
    <mergeCell ref="C29:D29"/>
    <mergeCell ref="C30:D30"/>
    <mergeCell ref="I27:J27"/>
    <mergeCell ref="I28:J28"/>
    <mergeCell ref="I29:J29"/>
    <mergeCell ref="I30:J30"/>
    <mergeCell ref="I31:J31"/>
    <mergeCell ref="I32:J32"/>
    <mergeCell ref="C32:D32"/>
    <mergeCell ref="C33:D33"/>
    <mergeCell ref="C34:D34"/>
    <mergeCell ref="C31:D31"/>
    <mergeCell ref="C66:D66"/>
    <mergeCell ref="C67:D67"/>
    <mergeCell ref="C68:D68"/>
    <mergeCell ref="C69:D69"/>
    <mergeCell ref="C41:D41"/>
    <mergeCell ref="C42:D42"/>
    <mergeCell ref="C43:D43"/>
    <mergeCell ref="C44:D44"/>
    <mergeCell ref="C45:D45"/>
    <mergeCell ref="C46:D46"/>
    <mergeCell ref="C47:D47"/>
    <mergeCell ref="C70:D70"/>
    <mergeCell ref="I13:J13"/>
    <mergeCell ref="I19:J19"/>
    <mergeCell ref="I20:J20"/>
    <mergeCell ref="I21:J21"/>
    <mergeCell ref="I22:J22"/>
    <mergeCell ref="C60:D60"/>
    <mergeCell ref="C61:D61"/>
    <mergeCell ref="C62:D62"/>
    <mergeCell ref="C63:D63"/>
    <mergeCell ref="C64:D64"/>
    <mergeCell ref="C65:D65"/>
    <mergeCell ref="C54:D54"/>
    <mergeCell ref="C55:D55"/>
    <mergeCell ref="C56:D56"/>
    <mergeCell ref="C57:D57"/>
    <mergeCell ref="C58:D58"/>
    <mergeCell ref="C59:D59"/>
    <mergeCell ref="C48:D48"/>
    <mergeCell ref="C49:D49"/>
    <mergeCell ref="C50:D50"/>
    <mergeCell ref="C51:D51"/>
    <mergeCell ref="C52:D52"/>
    <mergeCell ref="C53:D53"/>
    <mergeCell ref="C24:D24"/>
    <mergeCell ref="C25:D25"/>
    <mergeCell ref="C26:D26"/>
    <mergeCell ref="C27:D27"/>
    <mergeCell ref="C28:D28"/>
    <mergeCell ref="C23:D23"/>
    <mergeCell ref="C13:D13"/>
    <mergeCell ref="C14:D14"/>
    <mergeCell ref="C15:D15"/>
    <mergeCell ref="C16:D16"/>
    <mergeCell ref="C17:D17"/>
    <mergeCell ref="C18:D18"/>
    <mergeCell ref="G5:I5"/>
    <mergeCell ref="E5:F5"/>
    <mergeCell ref="E6:F6"/>
    <mergeCell ref="E7:F7"/>
    <mergeCell ref="C12:D12"/>
    <mergeCell ref="C19:D19"/>
    <mergeCell ref="C20:D20"/>
    <mergeCell ref="C21:D21"/>
    <mergeCell ref="C22:D22"/>
    <mergeCell ref="I14:J14"/>
    <mergeCell ref="I15:J15"/>
    <mergeCell ref="I16:J16"/>
    <mergeCell ref="I17:J17"/>
    <mergeCell ref="I18:J18"/>
  </mergeCells>
  <conditionalFormatting sqref="C13:D70">
    <cfRule type="duplicateValues" dxfId="102" priority="93"/>
  </conditionalFormatting>
  <dataValidations count="1">
    <dataValidation type="list" allowBlank="1" showInputMessage="1" showErrorMessage="1" sqref="E13:E71" xr:uid="{00000000-0002-0000-0C00-000000000000}">
      <formula1>$G$6:$G$8</formula1>
    </dataValidation>
  </dataValidations>
  <pageMargins left="0.47244094488188981" right="0.39370078740157483" top="0.47244094488188981" bottom="0.39370078740157483" header="0.31496062992125984" footer="0.31496062992125984"/>
  <pageSetup paperSize="9" scale="6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sheetPr>
  <dimension ref="A1:R51"/>
  <sheetViews>
    <sheetView view="pageBreakPreview" topLeftCell="A4" zoomScaleNormal="100" zoomScaleSheetLayoutView="100" workbookViewId="0">
      <selection activeCell="F11" sqref="F11"/>
    </sheetView>
  </sheetViews>
  <sheetFormatPr baseColWidth="10" defaultRowHeight="15" x14ac:dyDescent="0.25"/>
  <cols>
    <col min="1" max="1" width="1.7109375" style="74" customWidth="1"/>
    <col min="2" max="2" width="2.7109375" customWidth="1"/>
    <col min="3" max="3" width="19.28515625" customWidth="1"/>
    <col min="4" max="4" width="53.7109375" customWidth="1"/>
    <col min="5" max="11" width="3" customWidth="1"/>
    <col min="12" max="12" width="6.28515625" customWidth="1"/>
    <col min="13" max="13" width="4.5703125" customWidth="1"/>
    <col min="14" max="14" width="3.5703125" customWidth="1"/>
    <col min="15" max="15" width="4" customWidth="1"/>
    <col min="16" max="16" width="3" customWidth="1"/>
    <col min="17" max="17" width="17.7109375"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173" t="s">
        <v>239</v>
      </c>
    </row>
    <row r="3" spans="1:17" ht="9" customHeight="1" x14ac:dyDescent="0.3">
      <c r="D3" s="99"/>
      <c r="E3" s="99"/>
      <c r="F3" s="99"/>
      <c r="G3" s="99"/>
      <c r="H3" s="99"/>
      <c r="I3" s="99"/>
      <c r="J3" s="99"/>
      <c r="K3" s="99"/>
      <c r="L3" s="99"/>
      <c r="M3" s="99"/>
      <c r="N3" s="99"/>
      <c r="P3" s="1176" t="s">
        <v>154</v>
      </c>
      <c r="Q3" s="1174"/>
    </row>
    <row r="4" spans="1:17" s="56" customFormat="1" ht="15.75" customHeight="1" x14ac:dyDescent="0.25">
      <c r="A4" s="75"/>
      <c r="B4" s="53" t="s">
        <v>84</v>
      </c>
      <c r="C4" s="53"/>
      <c r="D4" s="56" t="s">
        <v>150</v>
      </c>
      <c r="P4" s="1176"/>
      <c r="Q4" s="1175"/>
    </row>
    <row r="5" spans="1:17" s="56" customFormat="1" ht="15.75" customHeight="1" thickBot="1" x14ac:dyDescent="0.3">
      <c r="A5" s="75"/>
      <c r="B5" s="53" t="s">
        <v>85</v>
      </c>
      <c r="C5" s="53"/>
      <c r="D5" s="56" t="s">
        <v>3073</v>
      </c>
      <c r="H5" s="1177" t="s">
        <v>162</v>
      </c>
      <c r="I5" s="1177"/>
      <c r="J5" s="1177"/>
      <c r="K5" s="1177"/>
      <c r="L5" s="1177" t="s">
        <v>147</v>
      </c>
      <c r="M5" s="1177"/>
      <c r="N5" s="1177"/>
      <c r="O5" s="1177"/>
      <c r="P5" s="1177"/>
      <c r="Q5" s="129"/>
    </row>
    <row r="6" spans="1:17" s="56" customFormat="1" ht="15.75" x14ac:dyDescent="0.25">
      <c r="A6" s="75"/>
      <c r="B6" s="53" t="s">
        <v>86</v>
      </c>
      <c r="C6" s="53"/>
      <c r="D6" s="72" t="s">
        <v>240</v>
      </c>
      <c r="H6" s="1181" t="s">
        <v>161</v>
      </c>
      <c r="I6" s="1181"/>
      <c r="J6" s="1181"/>
      <c r="K6" s="1181"/>
      <c r="L6" s="101"/>
      <c r="M6" s="101"/>
      <c r="N6" s="1383" t="s">
        <v>2779</v>
      </c>
      <c r="O6" s="1384"/>
      <c r="P6" s="1384"/>
      <c r="Q6" s="82" t="s">
        <v>159</v>
      </c>
    </row>
    <row r="7" spans="1:17" s="56" customFormat="1" ht="15.75" x14ac:dyDescent="0.25">
      <c r="A7" s="75"/>
      <c r="B7" s="53" t="s">
        <v>87</v>
      </c>
      <c r="C7" s="53"/>
      <c r="D7" s="56" t="s">
        <v>151</v>
      </c>
      <c r="E7" s="72" t="s">
        <v>163</v>
      </c>
      <c r="H7" s="1178">
        <v>45162</v>
      </c>
      <c r="I7" s="1179"/>
      <c r="J7" s="1179"/>
      <c r="K7" s="1179"/>
      <c r="L7" s="1178">
        <v>45163</v>
      </c>
      <c r="M7" s="1178"/>
      <c r="N7" s="1303"/>
      <c r="O7" s="1244"/>
      <c r="P7" s="1244"/>
      <c r="Q7" s="83" t="s">
        <v>160</v>
      </c>
    </row>
    <row r="8" spans="1:17" s="56" customFormat="1" ht="16.5" thickBot="1" x14ac:dyDescent="0.3">
      <c r="A8" s="75"/>
      <c r="B8" s="53" t="s">
        <v>88</v>
      </c>
      <c r="C8" s="53"/>
      <c r="D8" s="56" t="s">
        <v>152</v>
      </c>
      <c r="E8" s="72" t="s">
        <v>163</v>
      </c>
      <c r="H8" s="1178">
        <f>+H7+20</f>
        <v>45182</v>
      </c>
      <c r="I8" s="1179"/>
      <c r="J8" s="1179"/>
      <c r="K8" s="1179"/>
      <c r="L8" s="1178">
        <f>+L7+1</f>
        <v>45164</v>
      </c>
      <c r="M8" s="1178"/>
      <c r="N8" s="1245"/>
      <c r="O8" s="1246"/>
      <c r="P8" s="1246"/>
      <c r="Q8" s="80"/>
    </row>
    <row r="9" spans="1:17" s="56" customFormat="1" ht="17.25" x14ac:dyDescent="0.25">
      <c r="A9" s="75">
        <v>1</v>
      </c>
      <c r="B9" s="1187" t="s">
        <v>166</v>
      </c>
      <c r="C9" s="1187"/>
      <c r="D9" s="1188" t="s">
        <v>164</v>
      </c>
      <c r="E9" s="1188"/>
      <c r="F9" s="1188"/>
      <c r="G9" s="1188"/>
      <c r="H9" s="1188"/>
      <c r="I9" s="1188"/>
      <c r="J9" s="1188"/>
      <c r="K9" s="1188"/>
      <c r="L9" s="1188"/>
      <c r="M9" s="1188"/>
      <c r="N9" s="1188"/>
      <c r="O9" s="1188"/>
      <c r="P9" s="1188"/>
      <c r="Q9" s="1188"/>
    </row>
    <row r="10" spans="1:17" s="56" customFormat="1" ht="33" x14ac:dyDescent="0.25">
      <c r="A10" s="75">
        <v>11</v>
      </c>
      <c r="B10" s="1187"/>
      <c r="C10" s="1187"/>
      <c r="D10" s="1188" t="s">
        <v>165</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2781</v>
      </c>
      <c r="E13" s="757" t="s">
        <v>2057</v>
      </c>
      <c r="H13" s="88"/>
      <c r="I13" s="89" t="s">
        <v>155</v>
      </c>
      <c r="K13" s="88"/>
      <c r="L13" s="88"/>
      <c r="N13" s="95" t="s">
        <v>2782</v>
      </c>
      <c r="O13" s="89"/>
    </row>
    <row r="14" spans="1:17" s="86" customFormat="1" ht="12.75" x14ac:dyDescent="0.2">
      <c r="A14" s="754"/>
      <c r="B14" s="84" t="s">
        <v>140</v>
      </c>
      <c r="C14" s="86" t="s">
        <v>92</v>
      </c>
      <c r="D14" s="86" t="s">
        <v>170</v>
      </c>
      <c r="H14" s="88"/>
      <c r="I14" s="89" t="s">
        <v>147</v>
      </c>
      <c r="J14" s="87"/>
      <c r="K14" s="88"/>
      <c r="L14" s="88"/>
      <c r="M14" s="96" t="s">
        <v>136</v>
      </c>
      <c r="N14" s="93" t="s">
        <v>2783</v>
      </c>
      <c r="O14" s="89"/>
    </row>
    <row r="15" spans="1:17" s="86" customFormat="1" ht="12.75" x14ac:dyDescent="0.2">
      <c r="A15" s="754"/>
      <c r="B15" s="84" t="s">
        <v>136</v>
      </c>
      <c r="C15" s="86" t="s">
        <v>93</v>
      </c>
      <c r="D15" s="86" t="s">
        <v>171</v>
      </c>
      <c r="H15" s="88"/>
      <c r="I15" s="89" t="s">
        <v>148</v>
      </c>
      <c r="J15" s="87"/>
      <c r="K15" s="88"/>
      <c r="L15" s="88"/>
      <c r="M15" s="96" t="s">
        <v>137</v>
      </c>
      <c r="N15" s="93" t="s">
        <v>2784</v>
      </c>
      <c r="O15" s="89"/>
    </row>
    <row r="16" spans="1:17" s="86" customFormat="1" ht="12.75" x14ac:dyDescent="0.2">
      <c r="A16" s="754"/>
      <c r="C16" s="84"/>
      <c r="D16" s="86" t="s">
        <v>172</v>
      </c>
      <c r="H16" s="88"/>
      <c r="I16" s="89"/>
      <c r="J16" s="87"/>
      <c r="K16" s="88"/>
      <c r="L16" s="88"/>
      <c r="M16" s="96" t="s">
        <v>138</v>
      </c>
      <c r="N16" s="95" t="s">
        <v>135</v>
      </c>
      <c r="O16" s="89"/>
    </row>
    <row r="17" spans="1:17" s="86" customFormat="1" ht="6.75" customHeight="1" thickBot="1" x14ac:dyDescent="0.25">
      <c r="A17" s="85"/>
      <c r="C17" s="84"/>
      <c r="Q17" s="91"/>
    </row>
    <row r="18" spans="1:17" ht="15.75" x14ac:dyDescent="0.25">
      <c r="C18" s="1190" t="s">
        <v>149</v>
      </c>
      <c r="D18" s="1191"/>
      <c r="E18" s="1190" t="s">
        <v>144</v>
      </c>
      <c r="F18" s="1195"/>
      <c r="G18" s="1195"/>
      <c r="H18" s="1195"/>
      <c r="I18" s="1195"/>
      <c r="J18" s="1195"/>
      <c r="K18" s="1195"/>
      <c r="L18" s="1385" t="s">
        <v>158</v>
      </c>
      <c r="M18" s="1385"/>
      <c r="N18" s="1195" t="s">
        <v>145</v>
      </c>
      <c r="O18" s="1195"/>
      <c r="P18" s="1195"/>
      <c r="Q18" s="1191" t="s">
        <v>146</v>
      </c>
    </row>
    <row r="19" spans="1:17" ht="16.5" thickBot="1" x14ac:dyDescent="0.3">
      <c r="C19" s="1192"/>
      <c r="D19" s="1193"/>
      <c r="E19" s="978" t="s">
        <v>139</v>
      </c>
      <c r="F19" s="105" t="s">
        <v>140</v>
      </c>
      <c r="G19" s="105" t="s">
        <v>136</v>
      </c>
      <c r="H19" s="105" t="s">
        <v>141</v>
      </c>
      <c r="I19" s="105" t="s">
        <v>142</v>
      </c>
      <c r="J19" s="105" t="s">
        <v>143</v>
      </c>
      <c r="K19" s="105" t="s">
        <v>138</v>
      </c>
      <c r="L19" s="1386"/>
      <c r="M19" s="1386"/>
      <c r="N19" s="105" t="s">
        <v>136</v>
      </c>
      <c r="O19" s="105" t="s">
        <v>137</v>
      </c>
      <c r="P19" s="105" t="s">
        <v>138</v>
      </c>
      <c r="Q19" s="1193"/>
    </row>
    <row r="20" spans="1:17" s="102" customFormat="1" ht="15.75" x14ac:dyDescent="0.25">
      <c r="A20" s="75"/>
      <c r="B20" s="56"/>
      <c r="C20" s="1377" t="s">
        <v>233</v>
      </c>
      <c r="D20" s="1378"/>
      <c r="E20" s="886"/>
      <c r="F20" s="886"/>
      <c r="G20" s="886"/>
      <c r="H20" s="886"/>
      <c r="I20" s="886"/>
      <c r="J20" s="886"/>
      <c r="K20" s="886"/>
      <c r="L20" s="886"/>
      <c r="M20" s="887"/>
      <c r="N20" s="886"/>
      <c r="O20" s="886"/>
      <c r="P20" s="886"/>
      <c r="Q20" s="888" t="s">
        <v>148</v>
      </c>
    </row>
    <row r="21" spans="1:17" s="102" customFormat="1" ht="15.75" x14ac:dyDescent="0.25">
      <c r="A21" s="75"/>
      <c r="B21" s="56"/>
      <c r="C21" s="1204" t="s">
        <v>173</v>
      </c>
      <c r="D21" s="1376"/>
      <c r="E21" s="138"/>
      <c r="F21" s="138"/>
      <c r="G21" s="138"/>
      <c r="H21" s="138"/>
      <c r="I21" s="138"/>
      <c r="J21" s="138"/>
      <c r="K21" s="138"/>
      <c r="L21" s="281" t="s">
        <v>237</v>
      </c>
      <c r="M21" s="282">
        <v>1</v>
      </c>
      <c r="N21" s="138"/>
      <c r="O21" s="138"/>
      <c r="P21" s="138"/>
      <c r="Q21" s="767"/>
    </row>
    <row r="22" spans="1:17" s="102" customFormat="1" ht="15.75" x14ac:dyDescent="0.25">
      <c r="A22" s="75"/>
      <c r="B22" s="56"/>
      <c r="C22" s="1204" t="s">
        <v>2801</v>
      </c>
      <c r="D22" s="1376"/>
      <c r="E22" s="138"/>
      <c r="F22" s="138"/>
      <c r="G22" s="138"/>
      <c r="H22" s="138"/>
      <c r="I22" s="138"/>
      <c r="J22" s="138"/>
      <c r="K22" s="138"/>
      <c r="L22" s="138"/>
      <c r="M22" s="138"/>
      <c r="N22" s="138"/>
      <c r="O22" s="138"/>
      <c r="P22" s="138"/>
      <c r="Q22" s="768"/>
    </row>
    <row r="23" spans="1:17" ht="15.75" x14ac:dyDescent="0.25">
      <c r="A23" s="75"/>
      <c r="B23" s="103"/>
      <c r="C23" s="1185" t="s">
        <v>213</v>
      </c>
      <c r="D23" s="1382"/>
      <c r="E23" s="283"/>
      <c r="F23" s="283"/>
      <c r="G23" s="283"/>
      <c r="H23" s="283"/>
      <c r="I23" s="283"/>
      <c r="J23" s="283"/>
      <c r="K23" s="283"/>
      <c r="L23" s="283"/>
      <c r="M23" s="283"/>
      <c r="N23" s="283"/>
      <c r="O23" s="283"/>
      <c r="P23" s="283"/>
      <c r="Q23" s="769"/>
    </row>
    <row r="24" spans="1:17" ht="48.75" x14ac:dyDescent="0.25">
      <c r="A24" s="75">
        <v>111</v>
      </c>
      <c r="B24" s="103"/>
      <c r="C24" s="1204" t="s">
        <v>214</v>
      </c>
      <c r="D24" s="1376"/>
      <c r="E24" s="283"/>
      <c r="F24" s="283"/>
      <c r="G24" s="283"/>
      <c r="H24" s="283"/>
      <c r="I24" s="283"/>
      <c r="J24" s="283"/>
      <c r="K24" s="283"/>
      <c r="L24" s="283"/>
      <c r="M24" s="283"/>
      <c r="N24" s="283"/>
      <c r="O24" s="283"/>
      <c r="P24" s="283"/>
      <c r="Q24" s="769"/>
    </row>
    <row r="25" spans="1:17" ht="15.75" x14ac:dyDescent="0.25">
      <c r="A25" s="75"/>
      <c r="B25" s="103"/>
      <c r="C25" s="1204" t="s">
        <v>215</v>
      </c>
      <c r="D25" s="1376"/>
      <c r="E25" s="283"/>
      <c r="F25" s="283"/>
      <c r="G25" s="283"/>
      <c r="H25" s="283"/>
      <c r="I25" s="283"/>
      <c r="J25" s="283"/>
      <c r="K25" s="283"/>
      <c r="L25" s="283"/>
      <c r="M25" s="283"/>
      <c r="N25" s="283"/>
      <c r="O25" s="283"/>
      <c r="P25" s="283"/>
      <c r="Q25" s="769"/>
    </row>
    <row r="26" spans="1:17" ht="15.75" x14ac:dyDescent="0.25">
      <c r="A26" s="75"/>
      <c r="B26" s="103"/>
      <c r="C26" s="1185" t="s">
        <v>216</v>
      </c>
      <c r="D26" s="1382"/>
      <c r="E26" s="283"/>
      <c r="F26" s="283"/>
      <c r="G26" s="283"/>
      <c r="H26" s="283"/>
      <c r="I26" s="283"/>
      <c r="J26" s="283"/>
      <c r="K26" s="283"/>
      <c r="L26" s="283"/>
      <c r="M26" s="283"/>
      <c r="N26" s="283"/>
      <c r="O26" s="283"/>
      <c r="P26" s="283"/>
      <c r="Q26" s="769"/>
    </row>
    <row r="27" spans="1:17" ht="17.25" x14ac:dyDescent="0.25">
      <c r="A27" s="75">
        <v>1</v>
      </c>
      <c r="B27" s="103"/>
      <c r="C27" s="1204" t="s">
        <v>217</v>
      </c>
      <c r="D27" s="1376"/>
      <c r="E27" s="283"/>
      <c r="F27" s="283"/>
      <c r="G27" s="283"/>
      <c r="H27" s="283"/>
      <c r="I27" s="283"/>
      <c r="J27" s="283"/>
      <c r="K27" s="283"/>
      <c r="L27" s="283"/>
      <c r="M27" s="283"/>
      <c r="N27" s="283"/>
      <c r="O27" s="283"/>
      <c r="P27" s="283"/>
      <c r="Q27" s="769"/>
    </row>
    <row r="28" spans="1:17" ht="64.5" x14ac:dyDescent="0.25">
      <c r="A28" s="75">
        <v>1111</v>
      </c>
      <c r="B28" s="103"/>
      <c r="C28" s="1204" t="s">
        <v>218</v>
      </c>
      <c r="D28" s="1376"/>
      <c r="E28" s="283"/>
      <c r="F28" s="283"/>
      <c r="G28" s="283"/>
      <c r="H28" s="283"/>
      <c r="I28" s="283"/>
      <c r="J28" s="283"/>
      <c r="K28" s="283"/>
      <c r="L28" s="283"/>
      <c r="M28" s="283"/>
      <c r="N28" s="283"/>
      <c r="O28" s="283"/>
      <c r="P28" s="283"/>
      <c r="Q28" s="769"/>
    </row>
    <row r="29" spans="1:17" ht="17.25" x14ac:dyDescent="0.25">
      <c r="A29" s="75">
        <v>1</v>
      </c>
      <c r="B29" s="103"/>
      <c r="C29" s="1204" t="s">
        <v>220</v>
      </c>
      <c r="D29" s="1376"/>
      <c r="E29" s="283"/>
      <c r="F29" s="283"/>
      <c r="G29" s="283"/>
      <c r="H29" s="283"/>
      <c r="I29" s="283"/>
      <c r="J29" s="283"/>
      <c r="K29" s="283"/>
      <c r="L29" s="283"/>
      <c r="M29" s="283"/>
      <c r="N29" s="283"/>
      <c r="O29" s="283"/>
      <c r="P29" s="283"/>
      <c r="Q29" s="769"/>
    </row>
    <row r="30" spans="1:17" ht="48.75" x14ac:dyDescent="0.25">
      <c r="A30" s="75">
        <v>111</v>
      </c>
      <c r="B30" s="103"/>
      <c r="C30" s="1204" t="s">
        <v>221</v>
      </c>
      <c r="D30" s="1376"/>
      <c r="E30" s="283"/>
      <c r="F30" s="283"/>
      <c r="G30" s="283"/>
      <c r="H30" s="283"/>
      <c r="I30" s="283"/>
      <c r="J30" s="283"/>
      <c r="K30" s="283"/>
      <c r="L30" s="283"/>
      <c r="M30" s="283"/>
      <c r="N30" s="283"/>
      <c r="O30" s="283"/>
      <c r="P30" s="283"/>
      <c r="Q30" s="769"/>
    </row>
    <row r="31" spans="1:17" ht="15.75" x14ac:dyDescent="0.25">
      <c r="A31" s="75"/>
      <c r="B31" s="103"/>
      <c r="C31" s="1185" t="s">
        <v>225</v>
      </c>
      <c r="D31" s="1382"/>
      <c r="E31" s="283"/>
      <c r="F31" s="283"/>
      <c r="G31" s="283"/>
      <c r="H31" s="283"/>
      <c r="I31" s="283"/>
      <c r="J31" s="283"/>
      <c r="K31" s="283"/>
      <c r="L31" s="283"/>
      <c r="M31" s="283"/>
      <c r="N31" s="283"/>
      <c r="O31" s="283"/>
      <c r="P31" s="283"/>
      <c r="Q31" s="769"/>
    </row>
    <row r="32" spans="1:17" ht="48.75" x14ac:dyDescent="0.25">
      <c r="A32" s="75">
        <v>111</v>
      </c>
      <c r="B32" s="103"/>
      <c r="C32" s="1204" t="s">
        <v>226</v>
      </c>
      <c r="D32" s="1376"/>
      <c r="E32" s="283"/>
      <c r="F32" s="283"/>
      <c r="G32" s="283"/>
      <c r="H32" s="283"/>
      <c r="I32" s="283"/>
      <c r="J32" s="283"/>
      <c r="K32" s="283"/>
      <c r="L32" s="283"/>
      <c r="M32" s="283"/>
      <c r="N32" s="283"/>
      <c r="O32" s="283"/>
      <c r="P32" s="283"/>
      <c r="Q32" s="769"/>
    </row>
    <row r="33" spans="1:18" ht="33" x14ac:dyDescent="0.25">
      <c r="A33" s="75">
        <v>11</v>
      </c>
      <c r="B33" s="103"/>
      <c r="C33" s="1204" t="s">
        <v>227</v>
      </c>
      <c r="D33" s="1376"/>
      <c r="E33" s="283"/>
      <c r="F33" s="283"/>
      <c r="G33" s="283"/>
      <c r="H33" s="283"/>
      <c r="I33" s="283"/>
      <c r="J33" s="283"/>
      <c r="K33" s="283"/>
      <c r="L33" s="283"/>
      <c r="M33" s="283"/>
      <c r="N33" s="283"/>
      <c r="O33" s="283"/>
      <c r="P33" s="283"/>
      <c r="Q33" s="769"/>
    </row>
    <row r="34" spans="1:18" ht="15.75" x14ac:dyDescent="0.25">
      <c r="A34" s="75"/>
      <c r="B34" s="103"/>
      <c r="C34" s="1204" t="s">
        <v>228</v>
      </c>
      <c r="D34" s="1376"/>
      <c r="E34" s="283"/>
      <c r="F34" s="283"/>
      <c r="G34" s="283"/>
      <c r="H34" s="283"/>
      <c r="I34" s="283"/>
      <c r="J34" s="283"/>
      <c r="K34" s="283"/>
      <c r="L34" s="283"/>
      <c r="M34" s="283"/>
      <c r="N34" s="283"/>
      <c r="O34" s="283"/>
      <c r="P34" s="283"/>
      <c r="Q34" s="769"/>
    </row>
    <row r="35" spans="1:18" ht="15.75" x14ac:dyDescent="0.25">
      <c r="A35" s="75"/>
      <c r="B35" s="103"/>
      <c r="C35" s="1204" t="s">
        <v>2802</v>
      </c>
      <c r="D35" s="1376"/>
      <c r="E35" s="283"/>
      <c r="F35" s="283"/>
      <c r="G35" s="283"/>
      <c r="H35" s="283"/>
      <c r="I35" s="283"/>
      <c r="J35" s="283"/>
      <c r="K35" s="283"/>
      <c r="L35" s="283"/>
      <c r="M35" s="283"/>
      <c r="N35" s="283"/>
      <c r="O35" s="283"/>
      <c r="P35" s="283"/>
      <c r="Q35" s="769"/>
    </row>
    <row r="36" spans="1:18" ht="48.75" x14ac:dyDescent="0.25">
      <c r="A36" s="75">
        <v>111</v>
      </c>
      <c r="B36" s="103"/>
      <c r="C36" s="1204" t="s">
        <v>229</v>
      </c>
      <c r="D36" s="1376"/>
      <c r="E36" s="283"/>
      <c r="F36" s="283"/>
      <c r="G36" s="283"/>
      <c r="H36" s="283"/>
      <c r="I36" s="283"/>
      <c r="J36" s="283"/>
      <c r="K36" s="283"/>
      <c r="L36" s="283"/>
      <c r="M36" s="283"/>
      <c r="N36" s="283"/>
      <c r="O36" s="283"/>
      <c r="P36" s="283"/>
      <c r="Q36" s="769"/>
    </row>
    <row r="37" spans="1:18" ht="33" x14ac:dyDescent="0.25">
      <c r="A37" s="75">
        <v>11</v>
      </c>
      <c r="B37" s="103"/>
      <c r="C37" s="1204" t="s">
        <v>230</v>
      </c>
      <c r="D37" s="1376"/>
      <c r="E37" s="283"/>
      <c r="F37" s="283"/>
      <c r="G37" s="283"/>
      <c r="H37" s="283"/>
      <c r="I37" s="283"/>
      <c r="J37" s="283"/>
      <c r="K37" s="283"/>
      <c r="L37" s="283"/>
      <c r="M37" s="283"/>
      <c r="N37" s="283"/>
      <c r="O37" s="283"/>
      <c r="P37" s="283"/>
      <c r="Q37" s="769"/>
    </row>
    <row r="38" spans="1:18" ht="33" x14ac:dyDescent="0.25">
      <c r="A38" s="75">
        <v>11</v>
      </c>
      <c r="B38" s="103"/>
      <c r="C38" s="1204" t="s">
        <v>231</v>
      </c>
      <c r="D38" s="1376"/>
      <c r="E38" s="283"/>
      <c r="F38" s="283"/>
      <c r="G38" s="283"/>
      <c r="H38" s="283"/>
      <c r="I38" s="283"/>
      <c r="J38" s="283"/>
      <c r="K38" s="283"/>
      <c r="L38" s="283"/>
      <c r="M38" s="283"/>
      <c r="N38" s="283"/>
      <c r="O38" s="283"/>
      <c r="P38" s="283"/>
      <c r="Q38" s="769"/>
    </row>
    <row r="39" spans="1:18" ht="33" x14ac:dyDescent="0.25">
      <c r="A39" s="74">
        <v>11</v>
      </c>
      <c r="C39" s="1204" t="s">
        <v>2272</v>
      </c>
      <c r="D39" s="1376"/>
      <c r="E39" s="283"/>
      <c r="F39" s="283"/>
      <c r="G39" s="283"/>
      <c r="H39" s="283"/>
      <c r="I39" s="283"/>
      <c r="J39" s="283"/>
      <c r="K39" s="283"/>
      <c r="L39" s="283"/>
      <c r="M39" s="283"/>
      <c r="N39" s="283"/>
      <c r="O39" s="283"/>
      <c r="P39" s="283"/>
      <c r="Q39" s="769"/>
    </row>
    <row r="40" spans="1:18" ht="17.25" x14ac:dyDescent="0.25">
      <c r="A40" s="74">
        <v>1</v>
      </c>
      <c r="C40" s="1204" t="s">
        <v>2408</v>
      </c>
      <c r="D40" s="1376"/>
      <c r="E40" s="283"/>
      <c r="F40" s="283"/>
      <c r="G40" s="283"/>
      <c r="H40" s="283"/>
      <c r="I40" s="283"/>
      <c r="J40" s="283"/>
      <c r="K40" s="283"/>
      <c r="L40" s="283"/>
      <c r="M40" s="283"/>
      <c r="N40" s="283"/>
      <c r="O40" s="283"/>
      <c r="P40" s="283"/>
      <c r="Q40" s="769"/>
    </row>
    <row r="41" spans="1:18" ht="33" x14ac:dyDescent="0.25">
      <c r="A41" s="74">
        <v>11</v>
      </c>
      <c r="C41" s="1204" t="s">
        <v>2273</v>
      </c>
      <c r="D41" s="1376"/>
      <c r="E41" s="283"/>
      <c r="F41" s="283"/>
      <c r="G41" s="283"/>
      <c r="H41" s="283"/>
      <c r="I41" s="283"/>
      <c r="J41" s="283"/>
      <c r="K41" s="283"/>
      <c r="L41" s="283"/>
      <c r="M41" s="283"/>
      <c r="N41" s="283"/>
      <c r="O41" s="283"/>
      <c r="P41" s="283"/>
      <c r="Q41" s="769"/>
    </row>
    <row r="42" spans="1:18" ht="33" x14ac:dyDescent="0.25">
      <c r="A42" s="74">
        <v>11</v>
      </c>
      <c r="C42" s="1204" t="s">
        <v>2274</v>
      </c>
      <c r="D42" s="1376"/>
      <c r="E42" s="283"/>
      <c r="F42" s="283"/>
      <c r="G42" s="283"/>
      <c r="H42" s="283"/>
      <c r="I42" s="283"/>
      <c r="J42" s="283"/>
      <c r="K42" s="283"/>
      <c r="L42" s="283"/>
      <c r="M42" s="283"/>
      <c r="N42" s="283"/>
      <c r="O42" s="283"/>
      <c r="P42" s="283"/>
      <c r="Q42" s="769"/>
    </row>
    <row r="43" spans="1:18" ht="33" x14ac:dyDescent="0.25">
      <c r="A43" s="74">
        <v>11</v>
      </c>
      <c r="C43" s="1204" t="s">
        <v>2803</v>
      </c>
      <c r="D43" s="1376"/>
      <c r="E43" s="283"/>
      <c r="F43" s="283"/>
      <c r="G43" s="283"/>
      <c r="H43" s="283"/>
      <c r="I43" s="283"/>
      <c r="J43" s="283"/>
      <c r="K43" s="283"/>
      <c r="L43" s="283"/>
      <c r="M43" s="283"/>
      <c r="N43" s="283"/>
      <c r="O43" s="283"/>
      <c r="P43" s="283"/>
      <c r="Q43" s="769"/>
      <c r="R43" t="s">
        <v>2805</v>
      </c>
    </row>
    <row r="44" spans="1:18" ht="33" x14ac:dyDescent="0.25">
      <c r="A44" s="74">
        <v>11</v>
      </c>
      <c r="C44" s="1204" t="s">
        <v>2811</v>
      </c>
      <c r="D44" s="1376"/>
      <c r="E44" s="283"/>
      <c r="F44" s="283"/>
      <c r="G44" s="283"/>
      <c r="H44" s="283"/>
      <c r="I44" s="283"/>
      <c r="J44" s="283"/>
      <c r="K44" s="283"/>
      <c r="L44" s="283"/>
      <c r="M44" s="283"/>
      <c r="N44" s="283"/>
      <c r="O44" s="283"/>
      <c r="P44" s="283"/>
      <c r="Q44" s="769"/>
      <c r="R44" t="s">
        <v>2804</v>
      </c>
    </row>
    <row r="45" spans="1:18" ht="48.75" x14ac:dyDescent="0.25">
      <c r="A45" s="74">
        <v>111</v>
      </c>
      <c r="C45" s="1204" t="s">
        <v>2807</v>
      </c>
      <c r="D45" s="1376"/>
      <c r="E45" s="283"/>
      <c r="F45" s="283"/>
      <c r="G45" s="283"/>
      <c r="H45" s="283"/>
      <c r="I45" s="283"/>
      <c r="J45" s="283"/>
      <c r="K45" s="283"/>
      <c r="L45" s="283"/>
      <c r="M45" s="283"/>
      <c r="N45" s="283"/>
      <c r="O45" s="283"/>
      <c r="P45" s="283"/>
      <c r="Q45" s="769"/>
    </row>
    <row r="46" spans="1:18" ht="64.5" x14ac:dyDescent="0.25">
      <c r="A46" s="74">
        <v>1111</v>
      </c>
      <c r="C46" s="1204" t="s">
        <v>2806</v>
      </c>
      <c r="D46" s="1376"/>
      <c r="E46" s="283"/>
      <c r="F46" s="283"/>
      <c r="G46" s="283"/>
      <c r="H46" s="283"/>
      <c r="I46" s="283"/>
      <c r="J46" s="283"/>
      <c r="K46" s="283"/>
      <c r="L46" s="283"/>
      <c r="M46" s="283"/>
      <c r="N46" s="283"/>
      <c r="O46" s="283"/>
      <c r="P46" s="283"/>
      <c r="Q46" s="769"/>
    </row>
    <row r="47" spans="1:18" ht="64.5" x14ac:dyDescent="0.25">
      <c r="A47" s="74">
        <v>1111</v>
      </c>
      <c r="C47" s="1204" t="s">
        <v>2808</v>
      </c>
      <c r="D47" s="1376"/>
      <c r="E47" s="283"/>
      <c r="F47" s="283"/>
      <c r="G47" s="283"/>
      <c r="H47" s="283"/>
      <c r="I47" s="283"/>
      <c r="J47" s="283"/>
      <c r="K47" s="283"/>
      <c r="L47" s="283"/>
      <c r="M47" s="283"/>
      <c r="N47" s="283"/>
      <c r="O47" s="283"/>
      <c r="P47" s="283"/>
      <c r="Q47" s="769"/>
    </row>
    <row r="48" spans="1:18" ht="16.5" thickBot="1" x14ac:dyDescent="0.3">
      <c r="C48" s="1206"/>
      <c r="D48" s="1387"/>
      <c r="E48" s="284"/>
      <c r="F48" s="284"/>
      <c r="G48" s="284"/>
      <c r="H48" s="284"/>
      <c r="I48" s="284"/>
      <c r="J48" s="284"/>
      <c r="K48" s="284"/>
      <c r="L48" s="284"/>
      <c r="M48" s="284"/>
      <c r="N48" s="284"/>
      <c r="O48" s="284"/>
      <c r="P48" s="284"/>
      <c r="Q48" s="770"/>
    </row>
    <row r="50" spans="1:17" ht="16.5" thickBot="1" x14ac:dyDescent="0.3">
      <c r="C50" s="72" t="s">
        <v>236</v>
      </c>
    </row>
    <row r="51" spans="1:17" ht="49.5" thickBot="1" x14ac:dyDescent="0.3">
      <c r="A51" s="74">
        <v>111</v>
      </c>
      <c r="C51" s="1379"/>
      <c r="D51" s="1380"/>
      <c r="E51" s="1380"/>
      <c r="F51" s="1380"/>
      <c r="G51" s="1380"/>
      <c r="H51" s="1380"/>
      <c r="I51" s="1380"/>
      <c r="J51" s="1380"/>
      <c r="K51" s="1380"/>
      <c r="L51" s="1380"/>
      <c r="M51" s="1380"/>
      <c r="N51" s="1380"/>
      <c r="O51" s="1380"/>
      <c r="P51" s="1380"/>
      <c r="Q51" s="1381"/>
    </row>
  </sheetData>
  <mergeCells count="54">
    <mergeCell ref="C43:D43"/>
    <mergeCell ref="C44:D44"/>
    <mergeCell ref="C45:D45"/>
    <mergeCell ref="C48:D48"/>
    <mergeCell ref="C46:D46"/>
    <mergeCell ref="C47:D47"/>
    <mergeCell ref="H5:K5"/>
    <mergeCell ref="N5:P5"/>
    <mergeCell ref="H8:K8"/>
    <mergeCell ref="L8:M8"/>
    <mergeCell ref="N8:P8"/>
    <mergeCell ref="L5:M5"/>
    <mergeCell ref="L18:M19"/>
    <mergeCell ref="N18:P18"/>
    <mergeCell ref="Q18:Q19"/>
    <mergeCell ref="Q2:Q4"/>
    <mergeCell ref="P3:P4"/>
    <mergeCell ref="C23:D23"/>
    <mergeCell ref="C26:D26"/>
    <mergeCell ref="C27:D27"/>
    <mergeCell ref="D1:P1"/>
    <mergeCell ref="D2:P2"/>
    <mergeCell ref="H6:K6"/>
    <mergeCell ref="N6:P6"/>
    <mergeCell ref="H7:K7"/>
    <mergeCell ref="L7:M7"/>
    <mergeCell ref="N7:P7"/>
    <mergeCell ref="B9:C10"/>
    <mergeCell ref="D9:Q9"/>
    <mergeCell ref="D10:Q10"/>
    <mergeCell ref="B12:D12"/>
    <mergeCell ref="C18:D19"/>
    <mergeCell ref="E18:K18"/>
    <mergeCell ref="C25:D25"/>
    <mergeCell ref="C41:D41"/>
    <mergeCell ref="C28:D28"/>
    <mergeCell ref="C29:D29"/>
    <mergeCell ref="C30:D30"/>
    <mergeCell ref="C42:D42"/>
    <mergeCell ref="C20:D20"/>
    <mergeCell ref="C51:Q51"/>
    <mergeCell ref="C31:D31"/>
    <mergeCell ref="C32:D32"/>
    <mergeCell ref="C33:D33"/>
    <mergeCell ref="C34:D34"/>
    <mergeCell ref="C35:D35"/>
    <mergeCell ref="C36:D36"/>
    <mergeCell ref="C37:D37"/>
    <mergeCell ref="C38:D38"/>
    <mergeCell ref="C39:D39"/>
    <mergeCell ref="C40:D40"/>
    <mergeCell ref="C21:D21"/>
    <mergeCell ref="C22:D22"/>
    <mergeCell ref="C24:D24"/>
  </mergeCells>
  <dataValidations count="1">
    <dataValidation type="list" allowBlank="1" showInputMessage="1" showErrorMessage="1" sqref="Q20:Q38" xr:uid="{00000000-0002-0000-0D00-000000000000}">
      <formula1>$I$13:$I$15</formula1>
    </dataValidation>
  </dataValidations>
  <pageMargins left="0.62" right="0.36" top="0.74803149606299213" bottom="0.74803149606299213" header="0.31496062992125984" footer="0.31496062992125984"/>
  <pageSetup paperSize="9" scale="65"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sheetPr>
  <dimension ref="A1:X65"/>
  <sheetViews>
    <sheetView view="pageBreakPreview" topLeftCell="A49" zoomScale="115" zoomScaleNormal="100" zoomScaleSheetLayoutView="115" workbookViewId="0">
      <selection activeCell="C28" sqref="C28:D28"/>
    </sheetView>
  </sheetViews>
  <sheetFormatPr baseColWidth="10" defaultColWidth="11.42578125" defaultRowHeight="15" x14ac:dyDescent="0.25"/>
  <cols>
    <col min="1" max="1" width="1.7109375" style="133" customWidth="1"/>
    <col min="2" max="2" width="3" style="134" bestFit="1" customWidth="1"/>
    <col min="3" max="3" width="21.7109375" style="135" customWidth="1"/>
    <col min="4" max="4" width="60.140625" style="135" customWidth="1"/>
    <col min="5" max="5" width="7" style="102" customWidth="1"/>
    <col min="6" max="6" width="5.5703125" style="102" customWidth="1"/>
    <col min="7" max="7" width="5.140625" style="102" customWidth="1"/>
    <col min="8" max="8" width="4.28515625" style="102" customWidth="1"/>
    <col min="9" max="9" width="6.5703125" style="102" customWidth="1"/>
    <col min="10" max="10" width="32.57031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453</v>
      </c>
      <c r="E2" s="145"/>
      <c r="F2" s="146"/>
      <c r="G2" s="146"/>
      <c r="H2" s="146"/>
      <c r="I2" s="146" t="s">
        <v>309</v>
      </c>
      <c r="J2" s="153" t="s">
        <v>2407</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148" t="s">
        <v>240</v>
      </c>
      <c r="E4" s="149"/>
      <c r="F4" s="165"/>
      <c r="G4" s="165"/>
      <c r="H4" s="165"/>
      <c r="I4" s="165"/>
      <c r="J4" s="155"/>
      <c r="K4" s="149"/>
      <c r="N4" s="144"/>
    </row>
    <row r="5" spans="1:14" s="56" customFormat="1" ht="19.5" customHeight="1" x14ac:dyDescent="0.25">
      <c r="A5" s="133"/>
      <c r="B5" s="161"/>
      <c r="C5" s="240" t="s">
        <v>305</v>
      </c>
      <c r="D5" s="149" t="s">
        <v>306</v>
      </c>
      <c r="E5" s="1139" t="s">
        <v>307</v>
      </c>
      <c r="F5" s="1139"/>
      <c r="G5" s="1140" t="s">
        <v>315</v>
      </c>
      <c r="H5" s="1140"/>
      <c r="I5" s="1140"/>
      <c r="J5" s="245" t="s">
        <v>310</v>
      </c>
      <c r="K5" s="148"/>
      <c r="N5" s="144"/>
    </row>
    <row r="6" spans="1:14" s="56" customFormat="1" ht="15.75" x14ac:dyDescent="0.25">
      <c r="A6" s="133"/>
      <c r="B6" s="161"/>
      <c r="C6" s="241" t="s">
        <v>302</v>
      </c>
      <c r="D6" s="150" t="s">
        <v>151</v>
      </c>
      <c r="E6" s="1141">
        <v>45162</v>
      </c>
      <c r="F6" s="1141"/>
      <c r="G6" s="166" t="s">
        <v>311</v>
      </c>
      <c r="H6" s="166"/>
      <c r="I6" s="224">
        <v>1</v>
      </c>
      <c r="J6" s="246" t="s">
        <v>308</v>
      </c>
      <c r="K6" s="162"/>
    </row>
    <row r="7" spans="1:14" s="56" customFormat="1" ht="15.75" x14ac:dyDescent="0.25">
      <c r="A7" s="133"/>
      <c r="B7" s="161"/>
      <c r="C7" s="241" t="s">
        <v>88</v>
      </c>
      <c r="D7" s="150" t="s">
        <v>152</v>
      </c>
      <c r="E7" s="1141">
        <f>+E6+10</f>
        <v>45172</v>
      </c>
      <c r="F7" s="1141"/>
      <c r="G7" s="167" t="s">
        <v>312</v>
      </c>
      <c r="H7" s="167"/>
      <c r="I7" s="224">
        <v>0</v>
      </c>
      <c r="J7" s="247"/>
      <c r="K7" s="163"/>
    </row>
    <row r="8" spans="1:14" ht="15.75" thickBot="1" x14ac:dyDescent="0.3">
      <c r="B8" s="159"/>
      <c r="C8" s="248"/>
      <c r="D8" s="156"/>
      <c r="E8" s="157"/>
      <c r="F8" s="157"/>
      <c r="G8" s="243" t="s">
        <v>313</v>
      </c>
      <c r="H8" s="243"/>
      <c r="I8" s="244" t="s">
        <v>314</v>
      </c>
      <c r="J8" s="158"/>
      <c r="K8" s="143"/>
    </row>
    <row r="9" spans="1:14" ht="5.25" customHeight="1"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c r="C12" s="1281" t="s">
        <v>213</v>
      </c>
      <c r="D12" s="1282"/>
      <c r="E12" s="140"/>
      <c r="F12" s="140"/>
      <c r="G12" s="141"/>
      <c r="H12" s="141"/>
      <c r="I12" s="199"/>
      <c r="J12" s="230"/>
      <c r="K12" s="233"/>
    </row>
    <row r="13" spans="1:14" ht="16.5" x14ac:dyDescent="0.25">
      <c r="A13" s="133">
        <v>1</v>
      </c>
      <c r="C13" s="1268" t="s">
        <v>438</v>
      </c>
      <c r="D13" s="1269"/>
      <c r="E13" s="873"/>
      <c r="F13" s="873">
        <f t="shared" ref="F13:F30" si="0">SUMIF(E13,G$6,I$6)</f>
        <v>0</v>
      </c>
      <c r="G13" s="874">
        <f t="shared" ref="G13:G30" si="1">SUMIF(G$7,E13,I$6)</f>
        <v>0</v>
      </c>
      <c r="H13" s="874">
        <f>SUMIF(E13,G$8,I$6)</f>
        <v>0</v>
      </c>
      <c r="I13" s="1266"/>
      <c r="J13" s="1267"/>
      <c r="K13" s="169"/>
    </row>
    <row r="14" spans="1:14" x14ac:dyDescent="0.25">
      <c r="C14" s="1268" t="s">
        <v>439</v>
      </c>
      <c r="D14" s="1269"/>
      <c r="E14" s="875"/>
      <c r="F14" s="873">
        <f t="shared" si="0"/>
        <v>0</v>
      </c>
      <c r="G14" s="874">
        <f t="shared" si="1"/>
        <v>0</v>
      </c>
      <c r="H14" s="874">
        <f t="shared" ref="H14:H30" si="2">SUMIF(E14,G$8,I$6)</f>
        <v>0</v>
      </c>
      <c r="I14" s="1266"/>
      <c r="J14" s="1267"/>
      <c r="K14" s="169"/>
    </row>
    <row r="15" spans="1:14" x14ac:dyDescent="0.25">
      <c r="C15" s="1268" t="s">
        <v>440</v>
      </c>
      <c r="D15" s="1269"/>
      <c r="E15" s="875"/>
      <c r="F15" s="873">
        <f t="shared" si="0"/>
        <v>0</v>
      </c>
      <c r="G15" s="874">
        <f t="shared" si="1"/>
        <v>0</v>
      </c>
      <c r="H15" s="874">
        <f t="shared" si="2"/>
        <v>0</v>
      </c>
      <c r="I15" s="1266"/>
      <c r="J15" s="1267"/>
      <c r="K15" s="169"/>
    </row>
    <row r="16" spans="1:14" x14ac:dyDescent="0.25">
      <c r="C16" s="1268" t="s">
        <v>441</v>
      </c>
      <c r="D16" s="1269"/>
      <c r="E16" s="875"/>
      <c r="F16" s="873">
        <f t="shared" si="0"/>
        <v>0</v>
      </c>
      <c r="G16" s="874">
        <f t="shared" si="1"/>
        <v>0</v>
      </c>
      <c r="H16" s="874">
        <f t="shared" si="2"/>
        <v>0</v>
      </c>
      <c r="I16" s="1266"/>
      <c r="J16" s="1267"/>
      <c r="K16" s="169"/>
    </row>
    <row r="17" spans="1:11" x14ac:dyDescent="0.25">
      <c r="C17" s="1268" t="s">
        <v>442</v>
      </c>
      <c r="D17" s="1269"/>
      <c r="E17" s="875" t="s">
        <v>311</v>
      </c>
      <c r="F17" s="873">
        <f t="shared" si="0"/>
        <v>1</v>
      </c>
      <c r="G17" s="874">
        <f t="shared" si="1"/>
        <v>0</v>
      </c>
      <c r="H17" s="874">
        <f t="shared" si="2"/>
        <v>0</v>
      </c>
      <c r="I17" s="1266"/>
      <c r="J17" s="1267"/>
      <c r="K17" s="169"/>
    </row>
    <row r="18" spans="1:11" ht="31.5" x14ac:dyDescent="0.25">
      <c r="A18" s="133">
        <v>11</v>
      </c>
      <c r="C18" s="1268" t="s">
        <v>444</v>
      </c>
      <c r="D18" s="1269"/>
      <c r="E18" s="875"/>
      <c r="F18" s="873">
        <f t="shared" si="0"/>
        <v>0</v>
      </c>
      <c r="G18" s="874">
        <f t="shared" si="1"/>
        <v>0</v>
      </c>
      <c r="H18" s="874">
        <f t="shared" si="2"/>
        <v>0</v>
      </c>
      <c r="I18" s="1266"/>
      <c r="J18" s="1267"/>
      <c r="K18" s="169"/>
    </row>
    <row r="19" spans="1:11" ht="31.5" x14ac:dyDescent="0.25">
      <c r="A19" s="133">
        <v>11</v>
      </c>
      <c r="C19" s="1268" t="s">
        <v>445</v>
      </c>
      <c r="D19" s="1269"/>
      <c r="E19" s="875"/>
      <c r="F19" s="873">
        <f t="shared" si="0"/>
        <v>0</v>
      </c>
      <c r="G19" s="874">
        <f t="shared" si="1"/>
        <v>0</v>
      </c>
      <c r="H19" s="874">
        <f t="shared" si="2"/>
        <v>0</v>
      </c>
      <c r="I19" s="1266"/>
      <c r="J19" s="1267"/>
      <c r="K19" s="169"/>
    </row>
    <row r="20" spans="1:11" ht="31.5" x14ac:dyDescent="0.25">
      <c r="A20" s="133">
        <v>11</v>
      </c>
      <c r="C20" s="1268" t="s">
        <v>446</v>
      </c>
      <c r="D20" s="1269"/>
      <c r="E20" s="875"/>
      <c r="F20" s="873">
        <f t="shared" si="0"/>
        <v>0</v>
      </c>
      <c r="G20" s="874">
        <f t="shared" si="1"/>
        <v>0</v>
      </c>
      <c r="H20" s="874">
        <f t="shared" si="2"/>
        <v>0</v>
      </c>
      <c r="I20" s="1266"/>
      <c r="J20" s="1267"/>
      <c r="K20" s="169"/>
    </row>
    <row r="21" spans="1:11" x14ac:dyDescent="0.25">
      <c r="C21" s="1268" t="s">
        <v>447</v>
      </c>
      <c r="D21" s="1269"/>
      <c r="E21" s="875"/>
      <c r="F21" s="873">
        <f t="shared" si="0"/>
        <v>0</v>
      </c>
      <c r="G21" s="874">
        <f t="shared" si="1"/>
        <v>0</v>
      </c>
      <c r="H21" s="874">
        <f t="shared" si="2"/>
        <v>0</v>
      </c>
      <c r="I21" s="1266"/>
      <c r="J21" s="1267"/>
      <c r="K21" s="169"/>
    </row>
    <row r="22" spans="1:11" x14ac:dyDescent="0.25">
      <c r="C22" s="1268" t="s">
        <v>448</v>
      </c>
      <c r="D22" s="1269"/>
      <c r="E22" s="875"/>
      <c r="F22" s="873">
        <f t="shared" si="0"/>
        <v>0</v>
      </c>
      <c r="G22" s="874">
        <f t="shared" si="1"/>
        <v>0</v>
      </c>
      <c r="H22" s="874">
        <f t="shared" si="2"/>
        <v>0</v>
      </c>
      <c r="I22" s="1266"/>
      <c r="J22" s="1267"/>
      <c r="K22" s="169"/>
    </row>
    <row r="23" spans="1:11" ht="31.5" x14ac:dyDescent="0.25">
      <c r="A23" s="133">
        <v>11</v>
      </c>
      <c r="C23" s="1268" t="s">
        <v>449</v>
      </c>
      <c r="D23" s="1269"/>
      <c r="E23" s="875"/>
      <c r="F23" s="873">
        <f t="shared" si="0"/>
        <v>0</v>
      </c>
      <c r="G23" s="874">
        <f t="shared" si="1"/>
        <v>0</v>
      </c>
      <c r="H23" s="874">
        <f t="shared" si="2"/>
        <v>0</v>
      </c>
      <c r="I23" s="1266"/>
      <c r="J23" s="1267"/>
      <c r="K23" s="169"/>
    </row>
    <row r="24" spans="1:11" ht="31.5" x14ac:dyDescent="0.25">
      <c r="A24" s="133">
        <v>11</v>
      </c>
      <c r="C24" s="1268" t="s">
        <v>2809</v>
      </c>
      <c r="D24" s="1269"/>
      <c r="E24" s="875"/>
      <c r="F24" s="873">
        <f t="shared" si="0"/>
        <v>0</v>
      </c>
      <c r="G24" s="874">
        <f t="shared" si="1"/>
        <v>0</v>
      </c>
      <c r="H24" s="874">
        <f t="shared" si="2"/>
        <v>0</v>
      </c>
      <c r="I24" s="1266"/>
      <c r="J24" s="1267"/>
      <c r="K24" s="169"/>
    </row>
    <row r="25" spans="1:11" ht="31.5" x14ac:dyDescent="0.25">
      <c r="A25" s="133">
        <v>11</v>
      </c>
      <c r="C25" s="1268" t="s">
        <v>3131</v>
      </c>
      <c r="D25" s="1269"/>
      <c r="E25" s="875"/>
      <c r="F25" s="873">
        <f t="shared" si="0"/>
        <v>0</v>
      </c>
      <c r="G25" s="874">
        <f t="shared" si="1"/>
        <v>0</v>
      </c>
      <c r="H25" s="874">
        <f t="shared" si="2"/>
        <v>0</v>
      </c>
      <c r="I25" s="1266"/>
      <c r="J25" s="1267"/>
      <c r="K25" s="169" t="s">
        <v>2810</v>
      </c>
    </row>
    <row r="26" spans="1:11" ht="31.5" x14ac:dyDescent="0.25">
      <c r="A26" s="133">
        <v>11</v>
      </c>
      <c r="C26" s="1268" t="s">
        <v>2812</v>
      </c>
      <c r="D26" s="1269"/>
      <c r="E26" s="875"/>
      <c r="F26" s="873">
        <f t="shared" si="0"/>
        <v>0</v>
      </c>
      <c r="G26" s="874">
        <f t="shared" si="1"/>
        <v>0</v>
      </c>
      <c r="H26" s="874">
        <f t="shared" si="2"/>
        <v>0</v>
      </c>
      <c r="I26" s="1266"/>
      <c r="J26" s="1267"/>
      <c r="K26" s="169" t="s">
        <v>2813</v>
      </c>
    </row>
    <row r="27" spans="1:11" ht="46.5" x14ac:dyDescent="0.25">
      <c r="A27" s="133">
        <v>111</v>
      </c>
      <c r="C27" s="1268" t="s">
        <v>2814</v>
      </c>
      <c r="D27" s="1269"/>
      <c r="E27" s="875" t="s">
        <v>312</v>
      </c>
      <c r="F27" s="873">
        <f t="shared" si="0"/>
        <v>0</v>
      </c>
      <c r="G27" s="874">
        <f t="shared" si="1"/>
        <v>1</v>
      </c>
      <c r="H27" s="874">
        <f t="shared" si="2"/>
        <v>0</v>
      </c>
      <c r="I27" s="1266"/>
      <c r="J27" s="1267"/>
      <c r="K27" s="169"/>
    </row>
    <row r="28" spans="1:11" ht="46.5" x14ac:dyDescent="0.25">
      <c r="A28" s="133">
        <v>111</v>
      </c>
      <c r="C28" s="1268" t="s">
        <v>2815</v>
      </c>
      <c r="D28" s="1269"/>
      <c r="E28" s="875"/>
      <c r="F28" s="873">
        <f t="shared" si="0"/>
        <v>0</v>
      </c>
      <c r="G28" s="874">
        <f t="shared" si="1"/>
        <v>0</v>
      </c>
      <c r="H28" s="874">
        <f t="shared" si="2"/>
        <v>0</v>
      </c>
      <c r="I28" s="1266"/>
      <c r="J28" s="1267"/>
      <c r="K28" s="169" t="s">
        <v>2816</v>
      </c>
    </row>
    <row r="29" spans="1:11" ht="31.5" x14ac:dyDescent="0.25">
      <c r="A29" s="133">
        <v>11</v>
      </c>
      <c r="C29" s="1268" t="s">
        <v>2275</v>
      </c>
      <c r="D29" s="1269"/>
      <c r="E29" s="875" t="s">
        <v>311</v>
      </c>
      <c r="F29" s="873">
        <f t="shared" si="0"/>
        <v>1</v>
      </c>
      <c r="G29" s="874">
        <f t="shared" si="1"/>
        <v>0</v>
      </c>
      <c r="H29" s="874">
        <f t="shared" si="2"/>
        <v>0</v>
      </c>
      <c r="I29" s="1266"/>
      <c r="J29" s="1267"/>
      <c r="K29" s="169"/>
    </row>
    <row r="30" spans="1:11" ht="31.5" x14ac:dyDescent="0.25">
      <c r="A30" s="133">
        <v>11</v>
      </c>
      <c r="C30" s="1268" t="s">
        <v>452</v>
      </c>
      <c r="D30" s="1269"/>
      <c r="E30" s="875"/>
      <c r="F30" s="873">
        <f t="shared" si="0"/>
        <v>0</v>
      </c>
      <c r="G30" s="874">
        <f t="shared" si="1"/>
        <v>0</v>
      </c>
      <c r="H30" s="874">
        <f t="shared" si="2"/>
        <v>0</v>
      </c>
      <c r="I30" s="1266"/>
      <c r="J30" s="1267"/>
      <c r="K30" s="169"/>
    </row>
    <row r="31" spans="1:11" ht="31.5" x14ac:dyDescent="0.25">
      <c r="A31" s="133">
        <v>11</v>
      </c>
      <c r="C31" s="1268" t="s">
        <v>219</v>
      </c>
      <c r="D31" s="1269"/>
      <c r="E31" s="875"/>
      <c r="F31" s="873">
        <f t="shared" ref="F31:F46" si="3">SUMIF(E31,G$6,I$6)</f>
        <v>0</v>
      </c>
      <c r="G31" s="874">
        <f t="shared" ref="G31:G46" si="4">SUMIF(G$7,E31,I$6)</f>
        <v>0</v>
      </c>
      <c r="H31" s="874">
        <f t="shared" ref="H31:H46" si="5">SUMIF(E31,G$8,I$6)</f>
        <v>0</v>
      </c>
      <c r="I31" s="1266"/>
      <c r="J31" s="1267"/>
      <c r="K31" s="827"/>
    </row>
    <row r="32" spans="1:11" x14ac:dyDescent="0.25">
      <c r="C32" s="1283" t="s">
        <v>222</v>
      </c>
      <c r="D32" s="1284"/>
      <c r="E32" s="875"/>
      <c r="F32" s="873"/>
      <c r="G32" s="874"/>
      <c r="H32" s="874"/>
      <c r="I32" s="1266"/>
      <c r="J32" s="1267"/>
      <c r="K32" s="827"/>
    </row>
    <row r="33" spans="1:22" x14ac:dyDescent="0.25">
      <c r="C33" s="1268" t="s">
        <v>223</v>
      </c>
      <c r="D33" s="1269"/>
      <c r="E33" s="875"/>
      <c r="F33" s="873">
        <f t="shared" si="3"/>
        <v>0</v>
      </c>
      <c r="G33" s="874">
        <f t="shared" si="4"/>
        <v>0</v>
      </c>
      <c r="H33" s="874">
        <f t="shared" si="5"/>
        <v>0</v>
      </c>
      <c r="I33" s="1266"/>
      <c r="J33" s="1267"/>
      <c r="K33" s="827"/>
    </row>
    <row r="34" spans="1:22" x14ac:dyDescent="0.25">
      <c r="C34" s="1268" t="s">
        <v>224</v>
      </c>
      <c r="D34" s="1269"/>
      <c r="E34" s="875"/>
      <c r="F34" s="873">
        <f t="shared" si="3"/>
        <v>0</v>
      </c>
      <c r="G34" s="874">
        <f t="shared" si="4"/>
        <v>0</v>
      </c>
      <c r="H34" s="874">
        <f t="shared" si="5"/>
        <v>0</v>
      </c>
      <c r="I34" s="1266"/>
      <c r="J34" s="1267"/>
      <c r="K34" s="827"/>
    </row>
    <row r="35" spans="1:22" x14ac:dyDescent="0.25">
      <c r="C35" s="1268" t="s">
        <v>438</v>
      </c>
      <c r="D35" s="1269"/>
      <c r="E35" s="875"/>
      <c r="F35" s="873">
        <f t="shared" ref="F35:F45" si="6">SUMIF(E35,G$6,I$6)</f>
        <v>0</v>
      </c>
      <c r="G35" s="874">
        <f t="shared" ref="G35:G45" si="7">SUMIF(G$7,E35,I$6)</f>
        <v>0</v>
      </c>
      <c r="H35" s="874">
        <f t="shared" ref="H35:H45" si="8">SUMIF(E35,G$8,I$6)</f>
        <v>0</v>
      </c>
      <c r="I35" s="1266"/>
      <c r="J35" s="1267"/>
      <c r="K35" s="827"/>
    </row>
    <row r="36" spans="1:22" x14ac:dyDescent="0.25">
      <c r="C36" s="1268" t="s">
        <v>439</v>
      </c>
      <c r="D36" s="1269"/>
      <c r="E36" s="875"/>
      <c r="F36" s="873">
        <f t="shared" si="6"/>
        <v>0</v>
      </c>
      <c r="G36" s="874">
        <f t="shared" si="7"/>
        <v>0</v>
      </c>
      <c r="H36" s="874">
        <f t="shared" si="8"/>
        <v>0</v>
      </c>
      <c r="I36" s="1266"/>
      <c r="J36" s="1267"/>
      <c r="K36" s="827"/>
    </row>
    <row r="37" spans="1:22" x14ac:dyDescent="0.25">
      <c r="C37" s="1268" t="s">
        <v>440</v>
      </c>
      <c r="D37" s="1269"/>
      <c r="E37" s="875"/>
      <c r="F37" s="873">
        <f t="shared" si="6"/>
        <v>0</v>
      </c>
      <c r="G37" s="874">
        <f t="shared" si="7"/>
        <v>0</v>
      </c>
      <c r="H37" s="874">
        <f t="shared" si="8"/>
        <v>0</v>
      </c>
      <c r="I37" s="1266"/>
      <c r="J37" s="1267"/>
      <c r="K37" s="827"/>
    </row>
    <row r="38" spans="1:22" x14ac:dyDescent="0.25">
      <c r="C38" s="1268" t="s">
        <v>441</v>
      </c>
      <c r="D38" s="1269"/>
      <c r="E38" s="875"/>
      <c r="F38" s="873">
        <f t="shared" si="6"/>
        <v>0</v>
      </c>
      <c r="G38" s="874">
        <f t="shared" si="7"/>
        <v>0</v>
      </c>
      <c r="H38" s="874">
        <f t="shared" si="8"/>
        <v>0</v>
      </c>
      <c r="I38" s="1266"/>
      <c r="J38" s="1267"/>
      <c r="K38" s="827"/>
    </row>
    <row r="39" spans="1:22" x14ac:dyDescent="0.25">
      <c r="C39" s="1268" t="s">
        <v>442</v>
      </c>
      <c r="D39" s="1269"/>
      <c r="E39" s="875"/>
      <c r="F39" s="873">
        <f t="shared" si="6"/>
        <v>0</v>
      </c>
      <c r="G39" s="874">
        <f t="shared" si="7"/>
        <v>0</v>
      </c>
      <c r="H39" s="874">
        <f t="shared" si="8"/>
        <v>0</v>
      </c>
      <c r="I39" s="1266"/>
      <c r="J39" s="1267"/>
      <c r="K39" s="827"/>
    </row>
    <row r="40" spans="1:22" ht="31.5" x14ac:dyDescent="0.25">
      <c r="A40" s="133">
        <v>11</v>
      </c>
      <c r="C40" s="1268" t="s">
        <v>444</v>
      </c>
      <c r="D40" s="1269"/>
      <c r="E40" s="875"/>
      <c r="F40" s="873">
        <f t="shared" si="6"/>
        <v>0</v>
      </c>
      <c r="G40" s="874">
        <f t="shared" si="7"/>
        <v>0</v>
      </c>
      <c r="H40" s="874">
        <f t="shared" si="8"/>
        <v>0</v>
      </c>
      <c r="I40" s="1266"/>
      <c r="J40" s="1267"/>
      <c r="K40" s="827"/>
    </row>
    <row r="41" spans="1:22" ht="31.5" x14ac:dyDescent="0.25">
      <c r="A41" s="133">
        <v>11</v>
      </c>
      <c r="C41" s="1268" t="s">
        <v>445</v>
      </c>
      <c r="D41" s="1269"/>
      <c r="E41" s="875"/>
      <c r="F41" s="873">
        <f t="shared" si="6"/>
        <v>0</v>
      </c>
      <c r="G41" s="874">
        <f t="shared" si="7"/>
        <v>0</v>
      </c>
      <c r="H41" s="874">
        <f t="shared" si="8"/>
        <v>0</v>
      </c>
      <c r="I41" s="1266"/>
      <c r="J41" s="1267"/>
      <c r="K41" s="827"/>
    </row>
    <row r="42" spans="1:22" ht="15" customHeight="1" x14ac:dyDescent="0.25">
      <c r="C42" s="1388" t="s">
        <v>447</v>
      </c>
      <c r="D42" s="1389"/>
      <c r="E42" s="875"/>
      <c r="F42" s="873">
        <f t="shared" si="6"/>
        <v>0</v>
      </c>
      <c r="G42" s="874">
        <f t="shared" si="7"/>
        <v>0</v>
      </c>
      <c r="H42" s="874">
        <f t="shared" si="8"/>
        <v>0</v>
      </c>
      <c r="I42" s="1390"/>
      <c r="J42" s="1391"/>
      <c r="K42" s="827"/>
    </row>
    <row r="43" spans="1:22" ht="31.5" customHeight="1" x14ac:dyDescent="0.25">
      <c r="A43" s="133">
        <v>11</v>
      </c>
      <c r="C43" s="1264" t="s">
        <v>452</v>
      </c>
      <c r="D43" s="1392"/>
      <c r="E43" s="875"/>
      <c r="F43" s="873">
        <f t="shared" si="6"/>
        <v>0</v>
      </c>
      <c r="G43" s="874">
        <f t="shared" si="7"/>
        <v>0</v>
      </c>
      <c r="H43" s="874">
        <f t="shared" si="8"/>
        <v>0</v>
      </c>
      <c r="I43" s="1390"/>
      <c r="J43" s="1391"/>
      <c r="K43" s="827"/>
    </row>
    <row r="44" spans="1:22" ht="15" customHeight="1" x14ac:dyDescent="0.25">
      <c r="C44" s="1388" t="s">
        <v>451</v>
      </c>
      <c r="D44" s="1389"/>
      <c r="E44" s="875"/>
      <c r="F44" s="873">
        <f t="shared" si="6"/>
        <v>0</v>
      </c>
      <c r="G44" s="874">
        <f t="shared" si="7"/>
        <v>0</v>
      </c>
      <c r="H44" s="874">
        <f t="shared" si="8"/>
        <v>0</v>
      </c>
      <c r="I44" s="1390"/>
      <c r="J44" s="1391"/>
      <c r="K44" s="827"/>
    </row>
    <row r="45" spans="1:22" ht="31.5" customHeight="1" x14ac:dyDescent="0.25">
      <c r="A45" s="133">
        <v>11</v>
      </c>
      <c r="C45" s="1388" t="s">
        <v>452</v>
      </c>
      <c r="D45" s="1389"/>
      <c r="E45" s="875"/>
      <c r="F45" s="873">
        <f t="shared" si="6"/>
        <v>0</v>
      </c>
      <c r="G45" s="874">
        <f t="shared" si="7"/>
        <v>0</v>
      </c>
      <c r="H45" s="874">
        <f t="shared" si="8"/>
        <v>0</v>
      </c>
      <c r="I45" s="1390"/>
      <c r="J45" s="1391"/>
      <c r="K45" s="827"/>
    </row>
    <row r="46" spans="1:22" x14ac:dyDescent="0.25">
      <c r="C46" s="1268"/>
      <c r="D46" s="1269"/>
      <c r="E46" s="875"/>
      <c r="F46" s="873">
        <f t="shared" si="3"/>
        <v>0</v>
      </c>
      <c r="G46" s="874">
        <f t="shared" si="4"/>
        <v>0</v>
      </c>
      <c r="H46" s="874">
        <f t="shared" si="5"/>
        <v>0</v>
      </c>
      <c r="I46" s="1266"/>
      <c r="J46" s="1267"/>
      <c r="K46" s="827"/>
    </row>
    <row r="47" spans="1:22" ht="22.5" x14ac:dyDescent="0.3">
      <c r="C47" s="164"/>
      <c r="D47" s="164"/>
      <c r="E47" s="876"/>
      <c r="F47" s="877" t="s">
        <v>311</v>
      </c>
      <c r="G47" s="877" t="s">
        <v>312</v>
      </c>
      <c r="H47" s="877" t="s">
        <v>313</v>
      </c>
      <c r="I47" s="226" t="s">
        <v>317</v>
      </c>
      <c r="J47" s="169"/>
      <c r="K47" s="169"/>
      <c r="L47" s="201" t="s">
        <v>319</v>
      </c>
      <c r="M47" s="201"/>
      <c r="N47" s="201"/>
      <c r="O47" s="201"/>
      <c r="P47" s="201"/>
      <c r="Q47" s="201"/>
      <c r="R47" s="201"/>
      <c r="S47" s="201"/>
      <c r="T47" s="202"/>
      <c r="U47" s="201"/>
      <c r="V47" s="201"/>
    </row>
    <row r="48" spans="1:22" ht="15.75" thickBot="1" x14ac:dyDescent="0.3">
      <c r="E48" s="878" t="s">
        <v>316</v>
      </c>
      <c r="F48" s="879">
        <f>SUM(F13:F46)</f>
        <v>2</v>
      </c>
      <c r="G48" s="879">
        <f>SUM(G13:G46)</f>
        <v>1</v>
      </c>
      <c r="H48" s="879">
        <f>SUM(H13:H46)</f>
        <v>0</v>
      </c>
      <c r="I48" s="102">
        <f>+F48+G48</f>
        <v>3</v>
      </c>
      <c r="L48" s="1292" t="s">
        <v>349</v>
      </c>
      <c r="M48" s="1292"/>
      <c r="N48" s="1292"/>
      <c r="O48" s="1292"/>
      <c r="P48" s="1292"/>
      <c r="Q48" s="195"/>
      <c r="R48" s="1292" t="s">
        <v>350</v>
      </c>
      <c r="S48" s="1292"/>
      <c r="T48" s="1292"/>
      <c r="U48" s="1292"/>
      <c r="V48" s="1292"/>
    </row>
    <row r="49" spans="1:24" ht="15.75" thickBot="1" x14ac:dyDescent="0.3">
      <c r="D49" s="180" t="s">
        <v>347</v>
      </c>
      <c r="E49" s="880"/>
      <c r="F49" s="1396">
        <f>+F48/I48</f>
        <v>0.66666666666666663</v>
      </c>
      <c r="G49" s="1396">
        <f>+G48/I48</f>
        <v>0.33333333333333331</v>
      </c>
      <c r="H49" s="881"/>
      <c r="I49" s="1295">
        <f>+F49+G49</f>
        <v>1</v>
      </c>
      <c r="L49" s="196"/>
      <c r="M49" s="174"/>
      <c r="N49" s="195"/>
      <c r="O49" s="195"/>
      <c r="P49" s="195"/>
      <c r="Q49" s="195"/>
      <c r="R49" s="195"/>
      <c r="S49" s="195"/>
      <c r="T49" s="203"/>
      <c r="U49" s="176"/>
      <c r="V49" s="176"/>
    </row>
    <row r="50" spans="1:24" ht="15.75" thickBot="1" x14ac:dyDescent="0.3">
      <c r="D50" s="180" t="s">
        <v>348</v>
      </c>
      <c r="E50" s="880"/>
      <c r="F50" s="1397"/>
      <c r="G50" s="1397"/>
      <c r="H50" s="881"/>
      <c r="I50" s="1296"/>
      <c r="L50" s="1297" t="s">
        <v>320</v>
      </c>
      <c r="M50" s="1298"/>
      <c r="N50" s="1298"/>
      <c r="O50" s="1298"/>
      <c r="P50" s="1299"/>
      <c r="Q50" s="195"/>
      <c r="R50" s="1297" t="s">
        <v>321</v>
      </c>
      <c r="S50" s="1298"/>
      <c r="T50" s="1300"/>
      <c r="U50" s="1298"/>
      <c r="V50" s="1299"/>
    </row>
    <row r="51" spans="1:24" ht="38.25" x14ac:dyDescent="0.25">
      <c r="D51" s="182"/>
      <c r="E51" s="116"/>
      <c r="F51" s="186"/>
      <c r="G51" s="186"/>
      <c r="H51" s="183"/>
      <c r="I51" s="184"/>
      <c r="L51" s="216" t="s">
        <v>322</v>
      </c>
      <c r="M51" s="217" t="s">
        <v>323</v>
      </c>
      <c r="N51" s="217" t="s">
        <v>324</v>
      </c>
      <c r="O51" s="217" t="s">
        <v>325</v>
      </c>
      <c r="P51" s="218" t="s">
        <v>326</v>
      </c>
      <c r="Q51" s="219"/>
      <c r="R51" s="220" t="s">
        <v>322</v>
      </c>
      <c r="S51" s="217" t="s">
        <v>323</v>
      </c>
      <c r="T51" s="217" t="s">
        <v>327</v>
      </c>
      <c r="U51" s="217" t="s">
        <v>325</v>
      </c>
      <c r="V51" s="218" t="s">
        <v>326</v>
      </c>
    </row>
    <row r="52" spans="1:24" x14ac:dyDescent="0.25">
      <c r="D52" s="182" t="s">
        <v>324</v>
      </c>
      <c r="E52" s="193">
        <f>+F49</f>
        <v>0.66666666666666663</v>
      </c>
      <c r="F52" s="186"/>
      <c r="G52" s="186"/>
      <c r="H52" s="183"/>
      <c r="I52" s="184"/>
      <c r="L52" s="205" t="s">
        <v>328</v>
      </c>
      <c r="M52" s="206" t="s">
        <v>329</v>
      </c>
      <c r="N52" s="207" t="s">
        <v>330</v>
      </c>
      <c r="O52" s="208" t="s">
        <v>331</v>
      </c>
      <c r="P52" s="189" t="s">
        <v>332</v>
      </c>
      <c r="Q52" s="204"/>
      <c r="R52" s="209" t="s">
        <v>328</v>
      </c>
      <c r="S52" s="206" t="s">
        <v>333</v>
      </c>
      <c r="T52" s="179" t="s">
        <v>334</v>
      </c>
      <c r="U52" s="208" t="s">
        <v>331</v>
      </c>
      <c r="V52" s="189" t="s">
        <v>335</v>
      </c>
    </row>
    <row r="53" spans="1:24" ht="30" x14ac:dyDescent="0.25">
      <c r="D53" s="182" t="s">
        <v>327</v>
      </c>
      <c r="E53" s="193">
        <f>+G49</f>
        <v>0.33333333333333331</v>
      </c>
      <c r="F53" s="186"/>
      <c r="G53" s="186"/>
      <c r="H53" s="183"/>
      <c r="I53" s="184"/>
      <c r="L53" s="205" t="s">
        <v>336</v>
      </c>
      <c r="M53" s="206" t="s">
        <v>329</v>
      </c>
      <c r="N53" s="207" t="s">
        <v>337</v>
      </c>
      <c r="O53" s="208" t="s">
        <v>338</v>
      </c>
      <c r="P53" s="189" t="s">
        <v>339</v>
      </c>
      <c r="Q53" s="204"/>
      <c r="R53" s="209" t="s">
        <v>336</v>
      </c>
      <c r="S53" s="206" t="s">
        <v>333</v>
      </c>
      <c r="T53" s="179" t="s">
        <v>337</v>
      </c>
      <c r="U53" s="208" t="s">
        <v>338</v>
      </c>
      <c r="V53" s="189" t="s">
        <v>340</v>
      </c>
    </row>
    <row r="54" spans="1:24" ht="16.5" thickBot="1" x14ac:dyDescent="0.3">
      <c r="C54" s="227" t="s">
        <v>351</v>
      </c>
      <c r="D54" s="182"/>
      <c r="E54" s="116"/>
      <c r="F54" s="186"/>
      <c r="G54" s="186"/>
      <c r="H54" s="183"/>
      <c r="I54" s="184"/>
      <c r="J54" s="102">
        <f>990*1.12</f>
        <v>1108.8000000000002</v>
      </c>
      <c r="L54" s="210" t="s">
        <v>341</v>
      </c>
      <c r="M54" s="211" t="s">
        <v>329</v>
      </c>
      <c r="N54" s="212" t="s">
        <v>342</v>
      </c>
      <c r="O54" s="213" t="s">
        <v>343</v>
      </c>
      <c r="P54" s="214" t="s">
        <v>344</v>
      </c>
      <c r="Q54" s="204"/>
      <c r="R54" s="215" t="s">
        <v>341</v>
      </c>
      <c r="S54" s="211" t="s">
        <v>345</v>
      </c>
      <c r="T54" s="190" t="s">
        <v>346</v>
      </c>
      <c r="U54" s="213" t="s">
        <v>343</v>
      </c>
      <c r="V54" s="214" t="s">
        <v>332</v>
      </c>
    </row>
    <row r="55" spans="1:24" x14ac:dyDescent="0.25">
      <c r="D55" s="229" t="s">
        <v>352</v>
      </c>
      <c r="E55" s="116"/>
      <c r="F55" s="186"/>
      <c r="G55" s="186"/>
      <c r="H55" s="183"/>
      <c r="I55" s="184"/>
    </row>
    <row r="56" spans="1:24" x14ac:dyDescent="0.25">
      <c r="D56" s="228" t="s">
        <v>353</v>
      </c>
      <c r="E56" s="116"/>
      <c r="F56" s="186"/>
      <c r="G56" s="186"/>
      <c r="H56" s="183"/>
      <c r="I56" s="184"/>
    </row>
    <row r="57" spans="1:24" x14ac:dyDescent="0.25">
      <c r="D57" s="228" t="s">
        <v>354</v>
      </c>
      <c r="E57" s="192" t="s">
        <v>356</v>
      </c>
      <c r="F57" s="186"/>
      <c r="G57" s="186"/>
      <c r="H57" s="183"/>
      <c r="I57" s="184"/>
    </row>
    <row r="58" spans="1:24" s="170" customFormat="1" ht="16.5" customHeight="1" x14ac:dyDescent="0.3">
      <c r="A58" s="221"/>
      <c r="C58" s="191"/>
      <c r="D58" s="228" t="s">
        <v>355</v>
      </c>
      <c r="E58" s="185"/>
      <c r="F58" s="185"/>
      <c r="G58" s="185"/>
      <c r="H58" s="185"/>
      <c r="I58" s="185"/>
      <c r="K58" s="200"/>
      <c r="W58" s="200"/>
      <c r="X58" s="200"/>
    </row>
    <row r="59" spans="1:24" s="175" customFormat="1" x14ac:dyDescent="0.25">
      <c r="A59" s="197"/>
      <c r="C59" s="194" t="s">
        <v>357</v>
      </c>
      <c r="I59" s="171"/>
      <c r="J59" s="172"/>
      <c r="K59" s="172"/>
      <c r="W59" s="176"/>
      <c r="X59" s="174"/>
    </row>
    <row r="60" spans="1:24" s="175" customFormat="1" ht="46.5" x14ac:dyDescent="0.25">
      <c r="A60" s="197">
        <v>111</v>
      </c>
      <c r="C60" s="1393"/>
      <c r="D60" s="1394"/>
      <c r="E60" s="1394"/>
      <c r="F60" s="1394"/>
      <c r="G60" s="1394"/>
      <c r="H60" s="1394"/>
      <c r="I60" s="1394"/>
      <c r="J60" s="1395"/>
      <c r="K60" s="172"/>
      <c r="W60" s="176"/>
      <c r="X60" s="177"/>
    </row>
    <row r="61" spans="1:24" s="175" customFormat="1" x14ac:dyDescent="0.25">
      <c r="A61" s="197"/>
      <c r="I61" s="171"/>
      <c r="W61" s="178"/>
    </row>
    <row r="62" spans="1:24" s="173" customFormat="1" x14ac:dyDescent="0.25">
      <c r="A62" s="222"/>
      <c r="I62" s="187"/>
      <c r="W62" s="179"/>
    </row>
    <row r="63" spans="1:24" s="173" customFormat="1" x14ac:dyDescent="0.25">
      <c r="A63" s="222"/>
      <c r="I63" s="187"/>
      <c r="W63" s="188"/>
    </row>
    <row r="64" spans="1:24" s="173" customFormat="1" ht="18" customHeight="1" x14ac:dyDescent="0.25">
      <c r="A64" s="222"/>
      <c r="I64" s="187"/>
      <c r="W64" s="188"/>
    </row>
    <row r="65" spans="1:23" s="173" customFormat="1" x14ac:dyDescent="0.25">
      <c r="A65" s="222"/>
      <c r="I65" s="187"/>
      <c r="W65" s="188"/>
    </row>
  </sheetData>
  <mergeCells count="85">
    <mergeCell ref="C60:J60"/>
    <mergeCell ref="L48:P48"/>
    <mergeCell ref="R48:V48"/>
    <mergeCell ref="F49:F50"/>
    <mergeCell ref="G49:G50"/>
    <mergeCell ref="I49:I50"/>
    <mergeCell ref="L50:P50"/>
    <mergeCell ref="R50:V50"/>
    <mergeCell ref="C46:D46"/>
    <mergeCell ref="I46:J46"/>
    <mergeCell ref="C30:D30"/>
    <mergeCell ref="I30:J30"/>
    <mergeCell ref="C31:D31"/>
    <mergeCell ref="I31:J31"/>
    <mergeCell ref="C32:D32"/>
    <mergeCell ref="I32:J32"/>
    <mergeCell ref="C33:D33"/>
    <mergeCell ref="I33:J33"/>
    <mergeCell ref="C34:D34"/>
    <mergeCell ref="I34:J34"/>
    <mergeCell ref="C45:D45"/>
    <mergeCell ref="I45:J45"/>
    <mergeCell ref="C35:D35"/>
    <mergeCell ref="I35:J35"/>
    <mergeCell ref="C28:D28"/>
    <mergeCell ref="I28:J28"/>
    <mergeCell ref="C29:D29"/>
    <mergeCell ref="I29:J29"/>
    <mergeCell ref="C25:D25"/>
    <mergeCell ref="I25:J25"/>
    <mergeCell ref="C26:D26"/>
    <mergeCell ref="I26:J26"/>
    <mergeCell ref="C27:D27"/>
    <mergeCell ref="I27:J27"/>
    <mergeCell ref="C22:D22"/>
    <mergeCell ref="I22:J22"/>
    <mergeCell ref="C23:D23"/>
    <mergeCell ref="I23:J23"/>
    <mergeCell ref="C24:D24"/>
    <mergeCell ref="I24:J24"/>
    <mergeCell ref="C19:D19"/>
    <mergeCell ref="I19:J19"/>
    <mergeCell ref="C20:D20"/>
    <mergeCell ref="I20:J20"/>
    <mergeCell ref="C21:D21"/>
    <mergeCell ref="I21:J21"/>
    <mergeCell ref="C16:D16"/>
    <mergeCell ref="I16:J16"/>
    <mergeCell ref="C17:D17"/>
    <mergeCell ref="I17:J17"/>
    <mergeCell ref="C18:D18"/>
    <mergeCell ref="I18:J18"/>
    <mergeCell ref="C15:D15"/>
    <mergeCell ref="I15:J15"/>
    <mergeCell ref="E5:F5"/>
    <mergeCell ref="G5:I5"/>
    <mergeCell ref="E6:F6"/>
    <mergeCell ref="E7:F7"/>
    <mergeCell ref="C10:D11"/>
    <mergeCell ref="E10:E11"/>
    <mergeCell ref="F10:H10"/>
    <mergeCell ref="I10:J11"/>
    <mergeCell ref="C12:D12"/>
    <mergeCell ref="C13:D13"/>
    <mergeCell ref="I13:J13"/>
    <mergeCell ref="C14:D14"/>
    <mergeCell ref="I14:J14"/>
    <mergeCell ref="C36:D36"/>
    <mergeCell ref="I36:J36"/>
    <mergeCell ref="C37:D37"/>
    <mergeCell ref="I37:J37"/>
    <mergeCell ref="C38:D38"/>
    <mergeCell ref="I38:J38"/>
    <mergeCell ref="C39:D39"/>
    <mergeCell ref="I39:J39"/>
    <mergeCell ref="C40:D40"/>
    <mergeCell ref="I40:J40"/>
    <mergeCell ref="C44:D44"/>
    <mergeCell ref="I44:J44"/>
    <mergeCell ref="C41:D41"/>
    <mergeCell ref="I41:J41"/>
    <mergeCell ref="C42:D42"/>
    <mergeCell ref="I42:J42"/>
    <mergeCell ref="C43:D43"/>
    <mergeCell ref="I43:J43"/>
  </mergeCells>
  <dataValidations count="1">
    <dataValidation type="list" allowBlank="1" showInputMessage="1" showErrorMessage="1" sqref="E13:E50" xr:uid="{00000000-0002-0000-0E00-000000000000}">
      <formula1>$G$6:$G$8</formula1>
    </dataValidation>
  </dataValidations>
  <pageMargins left="0.39370078740157483" right="0.35433070866141736" top="0.35433070866141736" bottom="0.43307086614173229" header="0.31496062992125984" footer="0.31496062992125984"/>
  <pageSetup paperSize="9" scale="65"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sheetPr>
  <dimension ref="A1:R76"/>
  <sheetViews>
    <sheetView view="pageBreakPreview" zoomScaleNormal="100" zoomScaleSheetLayoutView="100" workbookViewId="0">
      <selection sqref="A1:XFD1048576"/>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9.28515625"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173" t="s">
        <v>2411</v>
      </c>
    </row>
    <row r="3" spans="1:17" ht="9" customHeight="1" x14ac:dyDescent="0.3">
      <c r="D3" s="99"/>
      <c r="E3" s="99"/>
      <c r="F3" s="99"/>
      <c r="G3" s="99"/>
      <c r="H3" s="99"/>
      <c r="I3" s="99"/>
      <c r="J3" s="99"/>
      <c r="K3" s="99"/>
      <c r="L3" s="99"/>
      <c r="M3" s="99"/>
      <c r="N3" s="99"/>
      <c r="O3" s="99"/>
      <c r="P3" s="1176" t="s">
        <v>154</v>
      </c>
      <c r="Q3" s="1174"/>
    </row>
    <row r="4" spans="1:17" s="56" customFormat="1" ht="15.75" customHeight="1" x14ac:dyDescent="0.25">
      <c r="A4" s="75"/>
      <c r="B4" s="53" t="s">
        <v>84</v>
      </c>
      <c r="C4" s="53"/>
      <c r="D4" s="56" t="s">
        <v>150</v>
      </c>
      <c r="P4" s="1176"/>
      <c r="Q4" s="1175"/>
    </row>
    <row r="5" spans="1:17" s="56" customFormat="1" ht="15.75" customHeight="1" thickBot="1" x14ac:dyDescent="0.3">
      <c r="A5" s="75"/>
      <c r="B5" s="53" t="s">
        <v>85</v>
      </c>
      <c r="C5" s="53"/>
      <c r="D5" s="56" t="s">
        <v>3073</v>
      </c>
      <c r="H5" s="1177" t="s">
        <v>162</v>
      </c>
      <c r="I5" s="1177"/>
      <c r="J5" s="1177"/>
      <c r="K5" s="1177"/>
      <c r="L5" s="114"/>
      <c r="M5" s="114" t="s">
        <v>147</v>
      </c>
      <c r="N5" s="1177"/>
      <c r="O5" s="1177"/>
      <c r="P5" s="1177"/>
      <c r="Q5" s="129"/>
    </row>
    <row r="6" spans="1:17" s="56" customFormat="1" ht="15.75" x14ac:dyDescent="0.25">
      <c r="A6" s="75"/>
      <c r="B6" s="53" t="s">
        <v>86</v>
      </c>
      <c r="C6" s="53"/>
      <c r="D6" s="72" t="s">
        <v>454</v>
      </c>
      <c r="H6" s="1181" t="s">
        <v>161</v>
      </c>
      <c r="I6" s="1181"/>
      <c r="J6" s="1181"/>
      <c r="K6" s="1181"/>
      <c r="L6" s="113"/>
      <c r="M6" s="113"/>
      <c r="N6" s="1301" t="s">
        <v>2780</v>
      </c>
      <c r="O6" s="1302"/>
      <c r="P6" s="1302"/>
      <c r="Q6" s="82" t="s">
        <v>159</v>
      </c>
    </row>
    <row r="7" spans="1:17" s="56" customFormat="1" ht="15.75" x14ac:dyDescent="0.25">
      <c r="A7" s="75"/>
      <c r="B7" s="53" t="s">
        <v>87</v>
      </c>
      <c r="C7" s="53"/>
      <c r="D7" s="56" t="s">
        <v>151</v>
      </c>
      <c r="E7" s="72" t="s">
        <v>163</v>
      </c>
      <c r="H7" s="1178">
        <v>45162</v>
      </c>
      <c r="I7" s="1179"/>
      <c r="J7" s="1179"/>
      <c r="K7" s="1179"/>
      <c r="L7" s="1178">
        <v>45163</v>
      </c>
      <c r="M7" s="1178"/>
      <c r="N7" s="1303"/>
      <c r="O7" s="1244"/>
      <c r="P7" s="1244"/>
      <c r="Q7" s="83" t="s">
        <v>160</v>
      </c>
    </row>
    <row r="8" spans="1:17" s="56" customFormat="1" ht="16.5" thickBot="1" x14ac:dyDescent="0.3">
      <c r="A8" s="75"/>
      <c r="B8" s="53" t="s">
        <v>88</v>
      </c>
      <c r="C8" s="53"/>
      <c r="D8" s="56" t="s">
        <v>152</v>
      </c>
      <c r="E8" s="72" t="s">
        <v>163</v>
      </c>
      <c r="H8" s="1178">
        <f>+H7+20</f>
        <v>45182</v>
      </c>
      <c r="I8" s="1179"/>
      <c r="J8" s="1179"/>
      <c r="K8" s="1179"/>
      <c r="L8" s="1178">
        <f>+L7+1</f>
        <v>45164</v>
      </c>
      <c r="M8" s="1178"/>
      <c r="N8" s="1245"/>
      <c r="O8" s="1246"/>
      <c r="P8" s="1246"/>
      <c r="Q8" s="80"/>
    </row>
    <row r="9" spans="1:17" s="56" customFormat="1" ht="33" x14ac:dyDescent="0.25">
      <c r="A9" s="75">
        <v>11</v>
      </c>
      <c r="B9" s="1187" t="s">
        <v>166</v>
      </c>
      <c r="C9" s="1187"/>
      <c r="D9" s="1188" t="s">
        <v>455</v>
      </c>
      <c r="E9" s="1188"/>
      <c r="F9" s="1188"/>
      <c r="G9" s="1188"/>
      <c r="H9" s="1188"/>
      <c r="I9" s="1188"/>
      <c r="J9" s="1188"/>
      <c r="K9" s="1188"/>
      <c r="L9" s="1188"/>
      <c r="M9" s="1188"/>
      <c r="N9" s="1188"/>
      <c r="O9" s="1188"/>
      <c r="P9" s="1188"/>
      <c r="Q9" s="1188"/>
    </row>
    <row r="10" spans="1:17" s="56" customFormat="1" ht="33" x14ac:dyDescent="0.25">
      <c r="A10" s="75">
        <v>11</v>
      </c>
      <c r="B10" s="1187"/>
      <c r="C10" s="1187"/>
      <c r="D10" s="1188" t="s">
        <v>457</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169</v>
      </c>
      <c r="E13" s="757" t="s">
        <v>2057</v>
      </c>
      <c r="H13" s="88"/>
      <c r="I13" s="89" t="s">
        <v>155</v>
      </c>
      <c r="K13" s="88"/>
      <c r="L13" s="88"/>
      <c r="N13" s="95" t="s">
        <v>134</v>
      </c>
      <c r="O13" s="89"/>
    </row>
    <row r="14" spans="1:17" s="86" customFormat="1" ht="12.75" x14ac:dyDescent="0.2">
      <c r="A14" s="754"/>
      <c r="B14" s="84" t="s">
        <v>140</v>
      </c>
      <c r="C14" s="86" t="s">
        <v>92</v>
      </c>
      <c r="D14" s="86" t="s">
        <v>170</v>
      </c>
      <c r="H14" s="88"/>
      <c r="I14" s="89" t="s">
        <v>147</v>
      </c>
      <c r="J14" s="87"/>
      <c r="K14" s="88"/>
      <c r="L14" s="88"/>
      <c r="M14" s="96" t="s">
        <v>136</v>
      </c>
      <c r="N14" s="93" t="s">
        <v>157</v>
      </c>
      <c r="O14" s="89"/>
    </row>
    <row r="15" spans="1:17" s="86" customFormat="1" ht="12.75" x14ac:dyDescent="0.2">
      <c r="A15" s="754"/>
      <c r="B15" s="84" t="s">
        <v>136</v>
      </c>
      <c r="C15" s="86" t="s">
        <v>93</v>
      </c>
      <c r="D15" s="86" t="s">
        <v>171</v>
      </c>
      <c r="H15" s="88"/>
      <c r="I15" s="89" t="s">
        <v>148</v>
      </c>
      <c r="J15" s="87"/>
      <c r="K15" s="88"/>
      <c r="L15" s="88"/>
      <c r="M15" s="96" t="s">
        <v>137</v>
      </c>
      <c r="N15" s="93" t="s">
        <v>156</v>
      </c>
      <c r="O15" s="89"/>
    </row>
    <row r="16" spans="1:17" s="86" customFormat="1" ht="12.75" x14ac:dyDescent="0.2">
      <c r="A16" s="754"/>
      <c r="C16" s="84"/>
      <c r="D16" s="86" t="s">
        <v>172</v>
      </c>
      <c r="H16" s="88"/>
      <c r="I16" s="89"/>
      <c r="J16" s="87"/>
      <c r="K16" s="88"/>
      <c r="L16" s="88"/>
      <c r="M16" s="96" t="s">
        <v>138</v>
      </c>
      <c r="N16" s="95" t="s">
        <v>135</v>
      </c>
      <c r="O16" s="89"/>
    </row>
    <row r="17" spans="1:17" s="86" customFormat="1" ht="6.75" customHeight="1" thickBot="1" x14ac:dyDescent="0.25">
      <c r="A17" s="85"/>
      <c r="C17" s="84"/>
      <c r="Q17" s="91"/>
    </row>
    <row r="18" spans="1:17"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7"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7" s="56" customFormat="1" ht="15.75" x14ac:dyDescent="0.25">
      <c r="A20" s="75"/>
      <c r="C20" s="1202"/>
      <c r="D20" s="1261"/>
      <c r="E20" s="109"/>
      <c r="F20" s="110"/>
      <c r="G20" s="110"/>
      <c r="H20" s="110"/>
      <c r="I20" s="110"/>
      <c r="J20" s="110"/>
      <c r="K20" s="110"/>
      <c r="L20" s="111"/>
      <c r="M20" s="117"/>
      <c r="N20" s="109"/>
      <c r="O20" s="110"/>
      <c r="P20" s="110"/>
      <c r="Q20" s="108"/>
    </row>
    <row r="21" spans="1:17" s="56" customFormat="1" ht="15.75" x14ac:dyDescent="0.25">
      <c r="A21" s="75"/>
      <c r="C21" s="1204" t="s">
        <v>501</v>
      </c>
      <c r="D21" s="1205"/>
      <c r="E21" s="118"/>
      <c r="F21" s="119"/>
      <c r="G21" s="119"/>
      <c r="H21" s="119"/>
      <c r="I21" s="119"/>
      <c r="J21" s="119"/>
      <c r="K21" s="119"/>
      <c r="L21" s="107" t="s">
        <v>456</v>
      </c>
      <c r="M21" s="112">
        <v>1</v>
      </c>
      <c r="N21" s="118"/>
      <c r="O21" s="119"/>
      <c r="P21" s="119"/>
      <c r="Q21" s="120"/>
    </row>
    <row r="22" spans="1:17" s="56" customFormat="1" ht="17.25" x14ac:dyDescent="0.25">
      <c r="A22" s="75">
        <v>1</v>
      </c>
      <c r="B22" s="103"/>
      <c r="C22" s="1204" t="s">
        <v>502</v>
      </c>
      <c r="D22" s="1205"/>
      <c r="E22" s="118"/>
      <c r="F22" s="119"/>
      <c r="G22" s="119"/>
      <c r="H22" s="119"/>
      <c r="I22" s="119"/>
      <c r="J22" s="119"/>
      <c r="K22" s="119"/>
      <c r="L22" s="107" t="s">
        <v>456</v>
      </c>
      <c r="M22" s="121"/>
      <c r="N22" s="118"/>
      <c r="O22" s="119"/>
      <c r="P22" s="119"/>
      <c r="Q22" s="120"/>
    </row>
    <row r="23" spans="1:17" s="56" customFormat="1" ht="33" x14ac:dyDescent="0.25">
      <c r="A23" s="75">
        <v>11</v>
      </c>
      <c r="B23" s="103"/>
      <c r="C23" s="1204" t="s">
        <v>2817</v>
      </c>
      <c r="D23" s="1205"/>
      <c r="E23" s="118"/>
      <c r="F23" s="119"/>
      <c r="G23" s="119"/>
      <c r="H23" s="119"/>
      <c r="I23" s="119"/>
      <c r="J23" s="119"/>
      <c r="K23" s="119"/>
      <c r="L23" s="107" t="s">
        <v>456</v>
      </c>
      <c r="M23" s="121"/>
      <c r="N23" s="118"/>
      <c r="O23" s="119"/>
      <c r="P23" s="119"/>
      <c r="Q23" s="120"/>
    </row>
    <row r="24" spans="1:17" s="56" customFormat="1" ht="48.75" x14ac:dyDescent="0.25">
      <c r="A24" s="75">
        <v>111</v>
      </c>
      <c r="B24" s="103"/>
      <c r="C24" s="1204" t="s">
        <v>460</v>
      </c>
      <c r="D24" s="1205"/>
      <c r="E24" s="118"/>
      <c r="F24" s="119"/>
      <c r="G24" s="119"/>
      <c r="H24" s="119"/>
      <c r="I24" s="119"/>
      <c r="J24" s="119"/>
      <c r="K24" s="119"/>
      <c r="L24" s="107" t="s">
        <v>456</v>
      </c>
      <c r="M24" s="121"/>
      <c r="N24" s="118"/>
      <c r="O24" s="119"/>
      <c r="P24" s="119"/>
      <c r="Q24" s="120"/>
    </row>
    <row r="25" spans="1:17" s="56" customFormat="1" ht="33" x14ac:dyDescent="0.25">
      <c r="A25" s="75">
        <v>11</v>
      </c>
      <c r="B25" s="103"/>
      <c r="C25" s="1204" t="s">
        <v>195</v>
      </c>
      <c r="D25" s="1205"/>
      <c r="E25" s="118"/>
      <c r="F25" s="119"/>
      <c r="G25" s="119"/>
      <c r="H25" s="119"/>
      <c r="I25" s="119"/>
      <c r="J25" s="119"/>
      <c r="K25" s="119"/>
      <c r="L25" s="123"/>
      <c r="M25" s="121"/>
      <c r="N25" s="118"/>
      <c r="O25" s="119"/>
      <c r="P25" s="119"/>
      <c r="Q25" s="120"/>
    </row>
    <row r="26" spans="1:17" s="56" customFormat="1" ht="33" x14ac:dyDescent="0.25">
      <c r="A26" s="75">
        <v>11</v>
      </c>
      <c r="B26" s="103"/>
      <c r="C26" s="1204" t="s">
        <v>461</v>
      </c>
      <c r="D26" s="1205"/>
      <c r="E26" s="118"/>
      <c r="F26" s="119"/>
      <c r="G26" s="119"/>
      <c r="H26" s="119"/>
      <c r="I26" s="119"/>
      <c r="J26" s="119"/>
      <c r="K26" s="119"/>
      <c r="L26" s="107" t="s">
        <v>456</v>
      </c>
      <c r="M26" s="121"/>
      <c r="N26" s="118"/>
      <c r="O26" s="119"/>
      <c r="P26" s="119"/>
      <c r="Q26" s="120"/>
    </row>
    <row r="27" spans="1:17" s="56" customFormat="1" ht="33" x14ac:dyDescent="0.25">
      <c r="A27" s="75">
        <v>11</v>
      </c>
      <c r="B27" s="103"/>
      <c r="C27" s="1204" t="s">
        <v>2818</v>
      </c>
      <c r="D27" s="1205"/>
      <c r="E27" s="118"/>
      <c r="F27" s="119"/>
      <c r="G27" s="119"/>
      <c r="H27" s="119"/>
      <c r="I27" s="119"/>
      <c r="J27" s="119"/>
      <c r="K27" s="119"/>
      <c r="L27" s="107" t="s">
        <v>456</v>
      </c>
      <c r="M27" s="121"/>
      <c r="N27" s="118"/>
      <c r="O27" s="119"/>
      <c r="P27" s="119"/>
      <c r="Q27" s="120"/>
    </row>
    <row r="28" spans="1:17" s="56" customFormat="1" ht="64.5" x14ac:dyDescent="0.25">
      <c r="A28" s="75">
        <v>1111</v>
      </c>
      <c r="B28" s="103"/>
      <c r="C28" s="1204" t="s">
        <v>463</v>
      </c>
      <c r="D28" s="1205"/>
      <c r="E28" s="118"/>
      <c r="F28" s="119"/>
      <c r="G28" s="119"/>
      <c r="H28" s="119"/>
      <c r="I28" s="119"/>
      <c r="J28" s="119"/>
      <c r="K28" s="119"/>
      <c r="L28" s="107" t="s">
        <v>456</v>
      </c>
      <c r="M28" s="121"/>
      <c r="N28" s="118"/>
      <c r="O28" s="119"/>
      <c r="P28" s="119"/>
      <c r="Q28" s="120"/>
    </row>
    <row r="29" spans="1:17" s="56" customFormat="1" ht="33" x14ac:dyDescent="0.25">
      <c r="A29" s="75">
        <v>11</v>
      </c>
      <c r="B29" s="103"/>
      <c r="C29" s="1204" t="s">
        <v>2819</v>
      </c>
      <c r="D29" s="1205"/>
      <c r="E29" s="118"/>
      <c r="F29" s="119"/>
      <c r="G29" s="119"/>
      <c r="H29" s="119"/>
      <c r="I29" s="119"/>
      <c r="J29" s="119"/>
      <c r="K29" s="119"/>
      <c r="L29" s="107" t="s">
        <v>456</v>
      </c>
      <c r="M29" s="121"/>
      <c r="N29" s="118"/>
      <c r="O29" s="119"/>
      <c r="P29" s="119"/>
      <c r="Q29" s="120"/>
    </row>
    <row r="30" spans="1:17" s="56" customFormat="1" ht="33" x14ac:dyDescent="0.25">
      <c r="A30" s="75">
        <v>11</v>
      </c>
      <c r="B30" s="103"/>
      <c r="C30" s="1204" t="s">
        <v>465</v>
      </c>
      <c r="D30" s="1205"/>
      <c r="E30" s="118"/>
      <c r="F30" s="119"/>
      <c r="G30" s="119"/>
      <c r="H30" s="119"/>
      <c r="I30" s="119"/>
      <c r="J30" s="119"/>
      <c r="K30" s="119"/>
      <c r="L30" s="107" t="s">
        <v>456</v>
      </c>
      <c r="M30" s="121"/>
      <c r="N30" s="118"/>
      <c r="O30" s="119"/>
      <c r="P30" s="119"/>
      <c r="Q30" s="120"/>
    </row>
    <row r="31" spans="1:17" s="56" customFormat="1" ht="15.75" x14ac:dyDescent="0.25">
      <c r="A31" s="75"/>
      <c r="B31" s="103"/>
      <c r="C31" s="1204" t="s">
        <v>2820</v>
      </c>
      <c r="D31" s="1205"/>
      <c r="E31" s="118"/>
      <c r="F31" s="119"/>
      <c r="G31" s="119"/>
      <c r="H31" s="119"/>
      <c r="I31" s="119"/>
      <c r="J31" s="119"/>
      <c r="K31" s="119"/>
      <c r="L31" s="123"/>
      <c r="M31" s="121"/>
      <c r="N31" s="118"/>
      <c r="O31" s="119"/>
      <c r="P31" s="119"/>
      <c r="Q31" s="120"/>
    </row>
    <row r="32" spans="1:17" s="56" customFormat="1" ht="64.5" x14ac:dyDescent="0.25">
      <c r="A32" s="75">
        <v>1111</v>
      </c>
      <c r="B32" s="103"/>
      <c r="C32" s="1204" t="s">
        <v>466</v>
      </c>
      <c r="D32" s="1205"/>
      <c r="E32" s="118"/>
      <c r="F32" s="119"/>
      <c r="G32" s="119"/>
      <c r="H32" s="119"/>
      <c r="I32" s="119"/>
      <c r="J32" s="119"/>
      <c r="K32" s="119"/>
      <c r="L32" s="107" t="s">
        <v>456</v>
      </c>
      <c r="M32" s="121"/>
      <c r="N32" s="118"/>
      <c r="O32" s="119"/>
      <c r="P32" s="119"/>
      <c r="Q32" s="120"/>
    </row>
    <row r="33" spans="1:17" s="56" customFormat="1" ht="48.75" x14ac:dyDescent="0.25">
      <c r="A33" s="75">
        <v>111</v>
      </c>
      <c r="B33" s="103"/>
      <c r="C33" s="1204" t="s">
        <v>467</v>
      </c>
      <c r="D33" s="1205"/>
      <c r="E33" s="118"/>
      <c r="F33" s="119"/>
      <c r="G33" s="119"/>
      <c r="H33" s="119"/>
      <c r="I33" s="119"/>
      <c r="J33" s="119"/>
      <c r="K33" s="119"/>
      <c r="L33" s="107" t="s">
        <v>456</v>
      </c>
      <c r="M33" s="121"/>
      <c r="N33" s="118"/>
      <c r="O33" s="119"/>
      <c r="P33" s="119"/>
      <c r="Q33" s="120"/>
    </row>
    <row r="34" spans="1:17" s="56" customFormat="1" ht="33" x14ac:dyDescent="0.25">
      <c r="A34" s="75">
        <v>11</v>
      </c>
      <c r="B34" s="103"/>
      <c r="C34" s="1185" t="s">
        <v>468</v>
      </c>
      <c r="D34" s="1186"/>
      <c r="E34" s="118"/>
      <c r="F34" s="119"/>
      <c r="G34" s="119"/>
      <c r="H34" s="119"/>
      <c r="I34" s="119"/>
      <c r="J34" s="119"/>
      <c r="K34" s="119"/>
      <c r="L34" s="107" t="s">
        <v>456</v>
      </c>
      <c r="M34" s="121"/>
      <c r="N34" s="118"/>
      <c r="O34" s="119"/>
      <c r="P34" s="119"/>
      <c r="Q34" s="120"/>
    </row>
    <row r="35" spans="1:17" s="56" customFormat="1" ht="48.75" x14ac:dyDescent="0.25">
      <c r="A35" s="75">
        <v>111</v>
      </c>
      <c r="B35" s="103"/>
      <c r="C35" s="1204" t="s">
        <v>469</v>
      </c>
      <c r="D35" s="1205"/>
      <c r="E35" s="118"/>
      <c r="F35" s="119"/>
      <c r="G35" s="119"/>
      <c r="H35" s="119"/>
      <c r="I35" s="119"/>
      <c r="J35" s="119"/>
      <c r="K35" s="119"/>
      <c r="L35" s="107" t="s">
        <v>456</v>
      </c>
      <c r="M35" s="121"/>
      <c r="N35" s="118"/>
      <c r="O35" s="119"/>
      <c r="P35" s="119"/>
      <c r="Q35" s="120"/>
    </row>
    <row r="36" spans="1:17" s="56" customFormat="1" ht="33" x14ac:dyDescent="0.25">
      <c r="A36" s="75">
        <v>11</v>
      </c>
      <c r="B36" s="103"/>
      <c r="C36" s="1204" t="s">
        <v>470</v>
      </c>
      <c r="D36" s="1205"/>
      <c r="E36" s="118"/>
      <c r="F36" s="119"/>
      <c r="G36" s="119"/>
      <c r="H36" s="119"/>
      <c r="I36" s="119"/>
      <c r="J36" s="119"/>
      <c r="K36" s="119"/>
      <c r="L36" s="107" t="s">
        <v>456</v>
      </c>
      <c r="M36" s="121"/>
      <c r="N36" s="118"/>
      <c r="O36" s="119"/>
      <c r="P36" s="119"/>
      <c r="Q36" s="120"/>
    </row>
    <row r="37" spans="1:17" s="56" customFormat="1" ht="33" x14ac:dyDescent="0.25">
      <c r="A37" s="75">
        <v>11</v>
      </c>
      <c r="B37" s="103"/>
      <c r="C37" s="1204" t="s">
        <v>471</v>
      </c>
      <c r="D37" s="1205"/>
      <c r="E37" s="118"/>
      <c r="F37" s="119"/>
      <c r="G37" s="119"/>
      <c r="H37" s="119"/>
      <c r="I37" s="119"/>
      <c r="J37" s="119"/>
      <c r="K37" s="119"/>
      <c r="L37" s="107" t="s">
        <v>456</v>
      </c>
      <c r="M37" s="121"/>
      <c r="N37" s="118"/>
      <c r="O37" s="119"/>
      <c r="P37" s="119"/>
      <c r="Q37" s="120"/>
    </row>
    <row r="38" spans="1:17" s="56" customFormat="1" ht="33" x14ac:dyDescent="0.25">
      <c r="A38" s="75">
        <v>11</v>
      </c>
      <c r="B38" s="103"/>
      <c r="C38" s="1204" t="s">
        <v>472</v>
      </c>
      <c r="D38" s="1205"/>
      <c r="E38" s="118"/>
      <c r="F38" s="119"/>
      <c r="G38" s="119"/>
      <c r="H38" s="119"/>
      <c r="I38" s="119"/>
      <c r="J38" s="119"/>
      <c r="K38" s="119"/>
      <c r="L38" s="107" t="s">
        <v>456</v>
      </c>
      <c r="M38" s="121"/>
      <c r="N38" s="118"/>
      <c r="O38" s="119"/>
      <c r="P38" s="119"/>
      <c r="Q38" s="120"/>
    </row>
    <row r="39" spans="1:17" s="56" customFormat="1" ht="17.25" x14ac:dyDescent="0.25">
      <c r="A39" s="75">
        <v>1</v>
      </c>
      <c r="B39" s="103"/>
      <c r="C39" s="1185" t="s">
        <v>473</v>
      </c>
      <c r="D39" s="1186"/>
      <c r="E39" s="118"/>
      <c r="F39" s="119"/>
      <c r="G39" s="119"/>
      <c r="H39" s="119"/>
      <c r="I39" s="119"/>
      <c r="J39" s="119"/>
      <c r="K39" s="119"/>
      <c r="L39" s="107" t="s">
        <v>456</v>
      </c>
      <c r="M39" s="121"/>
      <c r="N39" s="118"/>
      <c r="O39" s="119"/>
      <c r="P39" s="119"/>
      <c r="Q39" s="120"/>
    </row>
    <row r="40" spans="1:17" s="56" customFormat="1" ht="17.25" x14ac:dyDescent="0.25">
      <c r="A40" s="75">
        <v>1</v>
      </c>
      <c r="B40" s="103"/>
      <c r="C40" s="1204" t="s">
        <v>474</v>
      </c>
      <c r="D40" s="1205"/>
      <c r="E40" s="118"/>
      <c r="F40" s="119"/>
      <c r="G40" s="119"/>
      <c r="H40" s="119"/>
      <c r="I40" s="119"/>
      <c r="J40" s="119"/>
      <c r="K40" s="119"/>
      <c r="L40" s="107" t="s">
        <v>456</v>
      </c>
      <c r="M40" s="121"/>
      <c r="N40" s="118"/>
      <c r="O40" s="119"/>
      <c r="P40" s="119"/>
      <c r="Q40" s="120"/>
    </row>
    <row r="41" spans="1:17" s="56" customFormat="1" ht="17.25" x14ac:dyDescent="0.25">
      <c r="A41" s="75">
        <v>1</v>
      </c>
      <c r="B41" s="103"/>
      <c r="C41" s="1204" t="s">
        <v>475</v>
      </c>
      <c r="D41" s="1205"/>
      <c r="E41" s="118"/>
      <c r="F41" s="119"/>
      <c r="G41" s="119"/>
      <c r="H41" s="119"/>
      <c r="I41" s="119"/>
      <c r="J41" s="119"/>
      <c r="K41" s="119"/>
      <c r="L41" s="107" t="s">
        <v>456</v>
      </c>
      <c r="M41" s="121"/>
      <c r="N41" s="118"/>
      <c r="O41" s="119"/>
      <c r="P41" s="119"/>
      <c r="Q41" s="120"/>
    </row>
    <row r="42" spans="1:17" s="56" customFormat="1" ht="33" x14ac:dyDescent="0.25">
      <c r="A42" s="75">
        <v>11</v>
      </c>
      <c r="B42" s="103"/>
      <c r="C42" s="1204" t="s">
        <v>476</v>
      </c>
      <c r="D42" s="1205"/>
      <c r="E42" s="118"/>
      <c r="F42" s="119"/>
      <c r="G42" s="119"/>
      <c r="H42" s="119"/>
      <c r="I42" s="119"/>
      <c r="J42" s="119"/>
      <c r="K42" s="119"/>
      <c r="L42" s="107" t="s">
        <v>456</v>
      </c>
      <c r="M42" s="121"/>
      <c r="N42" s="118"/>
      <c r="O42" s="119"/>
      <c r="P42" s="119"/>
      <c r="Q42" s="120"/>
    </row>
    <row r="43" spans="1:17" s="56" customFormat="1" ht="33" x14ac:dyDescent="0.25">
      <c r="A43" s="75">
        <v>11</v>
      </c>
      <c r="B43" s="103"/>
      <c r="C43" s="1204" t="s">
        <v>477</v>
      </c>
      <c r="D43" s="1205"/>
      <c r="E43" s="118"/>
      <c r="F43" s="119"/>
      <c r="G43" s="119"/>
      <c r="H43" s="119"/>
      <c r="I43" s="119"/>
      <c r="J43" s="119"/>
      <c r="K43" s="119"/>
      <c r="L43" s="107" t="s">
        <v>456</v>
      </c>
      <c r="M43" s="121"/>
      <c r="N43" s="118"/>
      <c r="O43" s="119"/>
      <c r="P43" s="119"/>
      <c r="Q43" s="120"/>
    </row>
    <row r="44" spans="1:17" s="56" customFormat="1" ht="33" x14ac:dyDescent="0.25">
      <c r="A44" s="75">
        <v>11</v>
      </c>
      <c r="B44" s="103"/>
      <c r="C44" s="1204" t="s">
        <v>478</v>
      </c>
      <c r="D44" s="1205"/>
      <c r="E44" s="118"/>
      <c r="F44" s="119"/>
      <c r="G44" s="119"/>
      <c r="H44" s="119"/>
      <c r="I44" s="119"/>
      <c r="J44" s="119"/>
      <c r="K44" s="119"/>
      <c r="L44" s="107" t="s">
        <v>456</v>
      </c>
      <c r="M44" s="121"/>
      <c r="N44" s="118"/>
      <c r="O44" s="119"/>
      <c r="P44" s="119"/>
      <c r="Q44" s="120"/>
    </row>
    <row r="45" spans="1:17" s="56" customFormat="1" ht="33" x14ac:dyDescent="0.25">
      <c r="A45" s="75">
        <v>11</v>
      </c>
      <c r="B45" s="103"/>
      <c r="C45" s="1204" t="s">
        <v>479</v>
      </c>
      <c r="D45" s="1205"/>
      <c r="E45" s="118"/>
      <c r="F45" s="119"/>
      <c r="G45" s="119"/>
      <c r="H45" s="119"/>
      <c r="I45" s="119"/>
      <c r="J45" s="119"/>
      <c r="K45" s="119"/>
      <c r="L45" s="107" t="s">
        <v>456</v>
      </c>
      <c r="M45" s="121"/>
      <c r="N45" s="118"/>
      <c r="O45" s="119"/>
      <c r="P45" s="119"/>
      <c r="Q45" s="120"/>
    </row>
    <row r="46" spans="1:17" s="56" customFormat="1" ht="17.25" x14ac:dyDescent="0.25">
      <c r="A46" s="75">
        <v>1</v>
      </c>
      <c r="B46" s="103"/>
      <c r="C46" s="1204" t="s">
        <v>480</v>
      </c>
      <c r="D46" s="1205"/>
      <c r="E46" s="118"/>
      <c r="F46" s="119"/>
      <c r="G46" s="119"/>
      <c r="H46" s="119"/>
      <c r="I46" s="119"/>
      <c r="J46" s="119"/>
      <c r="K46" s="119"/>
      <c r="L46" s="107" t="s">
        <v>456</v>
      </c>
      <c r="M46" s="121"/>
      <c r="N46" s="118"/>
      <c r="O46" s="119"/>
      <c r="P46" s="119"/>
      <c r="Q46" s="120"/>
    </row>
    <row r="47" spans="1:17" s="56" customFormat="1" ht="48.75" x14ac:dyDescent="0.25">
      <c r="A47" s="75">
        <v>111</v>
      </c>
      <c r="B47" s="103"/>
      <c r="C47" s="1204" t="s">
        <v>819</v>
      </c>
      <c r="D47" s="1205"/>
      <c r="E47" s="118"/>
      <c r="F47" s="119"/>
      <c r="G47" s="119"/>
      <c r="H47" s="119"/>
      <c r="I47" s="119"/>
      <c r="J47" s="119"/>
      <c r="K47" s="119"/>
      <c r="L47" s="107" t="s">
        <v>456</v>
      </c>
      <c r="M47" s="121"/>
      <c r="N47" s="118"/>
      <c r="O47" s="119"/>
      <c r="P47" s="119"/>
      <c r="Q47" s="120"/>
    </row>
    <row r="48" spans="1:17" s="72" customFormat="1" ht="17.25" x14ac:dyDescent="0.25">
      <c r="A48" s="264">
        <v>1</v>
      </c>
      <c r="B48" s="265"/>
      <c r="C48" s="1204" t="s">
        <v>2058</v>
      </c>
      <c r="D48" s="1205"/>
      <c r="E48" s="266"/>
      <c r="F48" s="267"/>
      <c r="G48" s="267"/>
      <c r="H48" s="267"/>
      <c r="I48" s="267"/>
      <c r="J48" s="267"/>
      <c r="K48" s="267"/>
      <c r="L48" s="107" t="s">
        <v>456</v>
      </c>
      <c r="M48" s="268"/>
      <c r="N48" s="266"/>
      <c r="O48" s="267"/>
      <c r="P48" s="267"/>
      <c r="Q48" s="269"/>
    </row>
    <row r="49" spans="1:18" s="56" customFormat="1" ht="17.25" x14ac:dyDescent="0.25">
      <c r="A49" s="75">
        <v>1</v>
      </c>
      <c r="B49" s="103"/>
      <c r="C49" s="1185" t="s">
        <v>484</v>
      </c>
      <c r="D49" s="1186"/>
      <c r="E49" s="118"/>
      <c r="F49" s="119"/>
      <c r="G49" s="119"/>
      <c r="H49" s="119"/>
      <c r="I49" s="119"/>
      <c r="J49" s="119"/>
      <c r="K49" s="119"/>
      <c r="L49" s="107" t="s">
        <v>456</v>
      </c>
      <c r="M49" s="121"/>
      <c r="N49" s="118"/>
      <c r="O49" s="119"/>
      <c r="P49" s="119"/>
      <c r="Q49" s="120"/>
    </row>
    <row r="50" spans="1:18" s="56" customFormat="1" ht="33" x14ac:dyDescent="0.25">
      <c r="A50" s="75">
        <v>11</v>
      </c>
      <c r="B50" s="103"/>
      <c r="C50" s="1204" t="s">
        <v>487</v>
      </c>
      <c r="D50" s="1205"/>
      <c r="E50" s="118"/>
      <c r="F50" s="119"/>
      <c r="G50" s="119"/>
      <c r="H50" s="119"/>
      <c r="I50" s="119"/>
      <c r="J50" s="119"/>
      <c r="K50" s="119"/>
      <c r="L50" s="107" t="s">
        <v>456</v>
      </c>
      <c r="M50" s="121"/>
      <c r="N50" s="118"/>
      <c r="O50" s="119"/>
      <c r="P50" s="119"/>
      <c r="Q50" s="120"/>
    </row>
    <row r="51" spans="1:18" s="56" customFormat="1" ht="17.25" x14ac:dyDescent="0.25">
      <c r="A51" s="75">
        <v>1</v>
      </c>
      <c r="B51" s="103"/>
      <c r="C51" s="1204" t="s">
        <v>488</v>
      </c>
      <c r="D51" s="1205"/>
      <c r="E51" s="118"/>
      <c r="F51" s="119"/>
      <c r="G51" s="119"/>
      <c r="H51" s="119"/>
      <c r="I51" s="119"/>
      <c r="J51" s="119"/>
      <c r="K51" s="119"/>
      <c r="L51" s="107" t="s">
        <v>456</v>
      </c>
      <c r="M51" s="121"/>
      <c r="N51" s="118"/>
      <c r="O51" s="119"/>
      <c r="P51" s="119"/>
      <c r="Q51" s="120"/>
    </row>
    <row r="52" spans="1:18" s="56" customFormat="1" ht="15.75" x14ac:dyDescent="0.25">
      <c r="A52" s="75"/>
      <c r="B52" s="103"/>
      <c r="C52" s="1398" t="s">
        <v>489</v>
      </c>
      <c r="D52" s="1399"/>
      <c r="E52" s="118"/>
      <c r="F52" s="119"/>
      <c r="G52" s="119"/>
      <c r="H52" s="119"/>
      <c r="I52" s="119"/>
      <c r="J52" s="119"/>
      <c r="K52" s="119"/>
      <c r="L52" s="107" t="s">
        <v>456</v>
      </c>
      <c r="M52" s="121"/>
      <c r="N52" s="118"/>
      <c r="O52" s="119"/>
      <c r="P52" s="119"/>
      <c r="Q52" s="120"/>
    </row>
    <row r="53" spans="1:18" s="56" customFormat="1" ht="15.75" x14ac:dyDescent="0.25">
      <c r="A53" s="75"/>
      <c r="B53" s="103"/>
      <c r="C53" s="1204" t="s">
        <v>490</v>
      </c>
      <c r="D53" s="1205"/>
      <c r="E53" s="118"/>
      <c r="F53" s="119"/>
      <c r="G53" s="119"/>
      <c r="H53" s="119"/>
      <c r="I53" s="119"/>
      <c r="J53" s="119"/>
      <c r="K53" s="119"/>
      <c r="L53" s="107" t="s">
        <v>456</v>
      </c>
      <c r="M53" s="121"/>
      <c r="N53" s="118"/>
      <c r="O53" s="119"/>
      <c r="P53" s="119"/>
      <c r="Q53" s="120"/>
    </row>
    <row r="54" spans="1:18" s="56" customFormat="1" ht="15.75" x14ac:dyDescent="0.25">
      <c r="A54" s="75"/>
      <c r="B54" s="103"/>
      <c r="C54" s="1204" t="s">
        <v>491</v>
      </c>
      <c r="D54" s="1205"/>
      <c r="E54" s="118"/>
      <c r="F54" s="119"/>
      <c r="G54" s="119"/>
      <c r="H54" s="119"/>
      <c r="I54" s="119"/>
      <c r="J54" s="119"/>
      <c r="K54" s="119"/>
      <c r="L54" s="107" t="s">
        <v>456</v>
      </c>
      <c r="M54" s="121"/>
      <c r="N54" s="118"/>
      <c r="O54" s="119"/>
      <c r="P54" s="119"/>
      <c r="Q54" s="120"/>
    </row>
    <row r="55" spans="1:18" s="56" customFormat="1" ht="15.75" x14ac:dyDescent="0.25">
      <c r="A55" s="75"/>
      <c r="B55" s="103"/>
      <c r="C55" s="1400" t="s">
        <v>492</v>
      </c>
      <c r="D55" s="1401"/>
      <c r="E55" s="118"/>
      <c r="F55" s="119"/>
      <c r="G55" s="119"/>
      <c r="H55" s="119"/>
      <c r="I55" s="119"/>
      <c r="J55" s="119"/>
      <c r="K55" s="119"/>
      <c r="L55" s="107" t="s">
        <v>456</v>
      </c>
      <c r="M55" s="121"/>
      <c r="N55" s="118"/>
      <c r="O55" s="119"/>
      <c r="P55" s="119"/>
      <c r="Q55" s="120"/>
    </row>
    <row r="56" spans="1:18" s="56" customFormat="1" ht="15.75" x14ac:dyDescent="0.25">
      <c r="A56" s="75"/>
      <c r="B56" s="103"/>
      <c r="C56" s="1204" t="s">
        <v>493</v>
      </c>
      <c r="D56" s="1205"/>
      <c r="E56" s="118"/>
      <c r="F56" s="119"/>
      <c r="G56" s="119"/>
      <c r="H56" s="119"/>
      <c r="I56" s="119"/>
      <c r="J56" s="119"/>
      <c r="K56" s="119"/>
      <c r="L56" s="107" t="s">
        <v>456</v>
      </c>
      <c r="M56" s="121"/>
      <c r="N56" s="118"/>
      <c r="O56" s="119"/>
      <c r="P56" s="119"/>
      <c r="Q56" s="120"/>
    </row>
    <row r="57" spans="1:18" s="56" customFormat="1" ht="33" x14ac:dyDescent="0.25">
      <c r="A57" s="75">
        <v>11</v>
      </c>
      <c r="B57" s="103"/>
      <c r="C57" s="1204" t="s">
        <v>494</v>
      </c>
      <c r="D57" s="1205"/>
      <c r="E57" s="118"/>
      <c r="F57" s="119"/>
      <c r="G57" s="119"/>
      <c r="H57" s="119"/>
      <c r="I57" s="119"/>
      <c r="J57" s="119"/>
      <c r="K57" s="119"/>
      <c r="L57" s="107" t="s">
        <v>456</v>
      </c>
      <c r="M57" s="121"/>
      <c r="N57" s="118"/>
      <c r="O57" s="119"/>
      <c r="P57" s="119"/>
      <c r="Q57" s="120"/>
    </row>
    <row r="58" spans="1:18" s="56" customFormat="1" ht="15.75" x14ac:dyDescent="0.25">
      <c r="A58" s="75"/>
      <c r="B58" s="103"/>
      <c r="C58" s="1204" t="s">
        <v>495</v>
      </c>
      <c r="D58" s="1205"/>
      <c r="E58" s="118"/>
      <c r="F58" s="119"/>
      <c r="G58" s="119"/>
      <c r="H58" s="119"/>
      <c r="I58" s="119"/>
      <c r="J58" s="119"/>
      <c r="K58" s="119"/>
      <c r="L58" s="107" t="s">
        <v>456</v>
      </c>
      <c r="M58" s="121"/>
      <c r="N58" s="118"/>
      <c r="O58" s="119"/>
      <c r="P58" s="119"/>
      <c r="Q58" s="120"/>
    </row>
    <row r="59" spans="1:18" s="56" customFormat="1" ht="15.75" x14ac:dyDescent="0.25">
      <c r="A59" s="75"/>
      <c r="B59" s="103"/>
      <c r="C59" s="1204" t="s">
        <v>496</v>
      </c>
      <c r="D59" s="1205"/>
      <c r="E59" s="118"/>
      <c r="F59" s="119"/>
      <c r="G59" s="119"/>
      <c r="H59" s="119"/>
      <c r="I59" s="119"/>
      <c r="J59" s="119"/>
      <c r="K59" s="119"/>
      <c r="L59" s="107" t="s">
        <v>456</v>
      </c>
      <c r="M59" s="121"/>
      <c r="N59" s="118"/>
      <c r="O59" s="119"/>
      <c r="P59" s="119"/>
      <c r="Q59" s="120"/>
    </row>
    <row r="60" spans="1:18" s="56" customFormat="1" ht="33" x14ac:dyDescent="0.25">
      <c r="A60" s="75">
        <v>11</v>
      </c>
      <c r="B60" s="103"/>
      <c r="C60" s="1204" t="s">
        <v>497</v>
      </c>
      <c r="D60" s="1205"/>
      <c r="E60" s="118"/>
      <c r="F60" s="119"/>
      <c r="G60" s="119"/>
      <c r="H60" s="119"/>
      <c r="I60" s="119"/>
      <c r="J60" s="119"/>
      <c r="K60" s="119"/>
      <c r="L60" s="107" t="s">
        <v>456</v>
      </c>
      <c r="M60" s="121"/>
      <c r="N60" s="118"/>
      <c r="O60" s="119"/>
      <c r="P60" s="119"/>
      <c r="Q60" s="120"/>
    </row>
    <row r="61" spans="1:18" s="56" customFormat="1" ht="48.75" x14ac:dyDescent="0.25">
      <c r="A61" s="75">
        <v>111</v>
      </c>
      <c r="B61" s="103"/>
      <c r="C61" s="1204" t="s">
        <v>498</v>
      </c>
      <c r="D61" s="1205"/>
      <c r="E61" s="118"/>
      <c r="F61" s="119"/>
      <c r="G61" s="119"/>
      <c r="H61" s="119"/>
      <c r="I61" s="119"/>
      <c r="J61" s="119"/>
      <c r="K61" s="119"/>
      <c r="L61" s="107" t="s">
        <v>456</v>
      </c>
      <c r="M61" s="121"/>
      <c r="N61" s="118"/>
      <c r="O61" s="119"/>
      <c r="P61" s="119"/>
      <c r="Q61" s="120"/>
    </row>
    <row r="62" spans="1:18" s="56" customFormat="1" ht="15.75" x14ac:dyDescent="0.25">
      <c r="A62" s="75"/>
      <c r="B62" s="103"/>
      <c r="C62" s="1204" t="s">
        <v>499</v>
      </c>
      <c r="D62" s="1205"/>
      <c r="E62" s="118"/>
      <c r="F62" s="119"/>
      <c r="G62" s="119"/>
      <c r="H62" s="119"/>
      <c r="I62" s="119"/>
      <c r="J62" s="119"/>
      <c r="K62" s="119"/>
      <c r="L62" s="107" t="s">
        <v>456</v>
      </c>
      <c r="M62" s="121"/>
      <c r="N62" s="118"/>
      <c r="O62" s="119"/>
      <c r="P62" s="119"/>
      <c r="Q62" s="120"/>
    </row>
    <row r="63" spans="1:18" s="56" customFormat="1" ht="33" x14ac:dyDescent="0.25">
      <c r="A63" s="75">
        <v>11</v>
      </c>
      <c r="B63" s="103"/>
      <c r="C63" s="1204" t="s">
        <v>500</v>
      </c>
      <c r="D63" s="1205"/>
      <c r="E63" s="118"/>
      <c r="F63" s="119"/>
      <c r="G63" s="119"/>
      <c r="H63" s="119"/>
      <c r="I63" s="119"/>
      <c r="J63" s="119"/>
      <c r="K63" s="119"/>
      <c r="L63" s="107" t="s">
        <v>456</v>
      </c>
      <c r="M63" s="121"/>
      <c r="N63" s="118"/>
      <c r="O63" s="119"/>
      <c r="P63" s="119"/>
      <c r="Q63" s="120"/>
    </row>
    <row r="64" spans="1:18" s="56" customFormat="1" ht="33" x14ac:dyDescent="0.25">
      <c r="A64" s="75">
        <v>11</v>
      </c>
      <c r="B64" s="103"/>
      <c r="C64" s="1204" t="s">
        <v>2278</v>
      </c>
      <c r="D64" s="1205"/>
      <c r="E64" s="118"/>
      <c r="F64" s="119"/>
      <c r="G64" s="119"/>
      <c r="H64" s="119"/>
      <c r="I64" s="119"/>
      <c r="J64" s="119"/>
      <c r="K64" s="119"/>
      <c r="L64" s="107"/>
      <c r="M64" s="121"/>
      <c r="N64" s="118"/>
      <c r="O64" s="119"/>
      <c r="P64" s="119"/>
      <c r="Q64" s="120"/>
      <c r="R64"/>
    </row>
    <row r="65" spans="1:18" s="56" customFormat="1" ht="33" x14ac:dyDescent="0.25">
      <c r="A65" s="75">
        <v>11</v>
      </c>
      <c r="B65" s="103"/>
      <c r="C65" s="1204" t="s">
        <v>2279</v>
      </c>
      <c r="D65" s="1205"/>
      <c r="E65" s="118"/>
      <c r="F65" s="119"/>
      <c r="G65" s="119"/>
      <c r="H65" s="119"/>
      <c r="I65" s="119"/>
      <c r="J65" s="119"/>
      <c r="K65" s="119"/>
      <c r="L65" s="107"/>
      <c r="M65" s="121"/>
      <c r="N65" s="118"/>
      <c r="O65" s="119"/>
      <c r="P65" s="119"/>
      <c r="Q65" s="120"/>
      <c r="R65"/>
    </row>
    <row r="66" spans="1:18" s="56" customFormat="1" ht="64.5" x14ac:dyDescent="0.25">
      <c r="A66" s="75">
        <v>1111</v>
      </c>
      <c r="B66" s="103"/>
      <c r="C66" s="1204" t="s">
        <v>2280</v>
      </c>
      <c r="D66" s="1205"/>
      <c r="E66" s="118"/>
      <c r="F66" s="119"/>
      <c r="G66" s="119"/>
      <c r="H66" s="119"/>
      <c r="I66" s="119"/>
      <c r="J66" s="119"/>
      <c r="K66" s="119"/>
      <c r="L66" s="107"/>
      <c r="M66" s="121"/>
      <c r="N66" s="118"/>
      <c r="O66" s="119"/>
      <c r="P66" s="119"/>
      <c r="Q66" s="120"/>
      <c r="R66"/>
    </row>
    <row r="67" spans="1:18" s="56" customFormat="1" ht="17.25" x14ac:dyDescent="0.25">
      <c r="A67" s="75">
        <v>1</v>
      </c>
      <c r="B67" s="103"/>
      <c r="C67" s="1204" t="s">
        <v>2281</v>
      </c>
      <c r="D67" s="1205"/>
      <c r="E67" s="118"/>
      <c r="F67" s="119"/>
      <c r="G67" s="119"/>
      <c r="H67" s="119"/>
      <c r="I67" s="119"/>
      <c r="J67" s="119"/>
      <c r="K67" s="119"/>
      <c r="L67" s="107"/>
      <c r="M67" s="121"/>
      <c r="N67" s="118"/>
      <c r="O67" s="119"/>
      <c r="P67" s="119"/>
      <c r="Q67" s="120"/>
      <c r="R67"/>
    </row>
    <row r="68" spans="1:18" s="56" customFormat="1" ht="17.25" x14ac:dyDescent="0.25">
      <c r="A68" s="75">
        <v>1</v>
      </c>
      <c r="B68" s="103"/>
      <c r="C68" s="1204" t="s">
        <v>2282</v>
      </c>
      <c r="D68" s="1205"/>
      <c r="E68" s="118"/>
      <c r="F68" s="119"/>
      <c r="G68" s="119"/>
      <c r="H68" s="119"/>
      <c r="I68" s="119"/>
      <c r="J68" s="119"/>
      <c r="K68" s="119"/>
      <c r="L68" s="107"/>
      <c r="M68" s="121"/>
      <c r="N68" s="118"/>
      <c r="O68" s="119"/>
      <c r="P68" s="119"/>
      <c r="Q68" s="120"/>
      <c r="R68"/>
    </row>
    <row r="69" spans="1:18" s="56" customFormat="1" ht="49.5" thickBot="1" x14ac:dyDescent="0.3">
      <c r="A69" s="75">
        <v>111</v>
      </c>
      <c r="B69" s="103"/>
      <c r="C69" s="1206" t="s">
        <v>2412</v>
      </c>
      <c r="D69" s="1207"/>
      <c r="E69" s="124"/>
      <c r="F69" s="125"/>
      <c r="G69" s="125"/>
      <c r="H69" s="125"/>
      <c r="I69" s="125"/>
      <c r="J69" s="125"/>
      <c r="K69" s="125"/>
      <c r="L69" s="126"/>
      <c r="M69" s="127"/>
      <c r="N69" s="124"/>
      <c r="O69" s="125"/>
      <c r="P69" s="125"/>
      <c r="Q69" s="128"/>
      <c r="R69"/>
    </row>
    <row r="70" spans="1:18" s="56" customFormat="1" ht="16.5" thickBot="1" x14ac:dyDescent="0.3">
      <c r="A70" s="75"/>
      <c r="C70" s="1208" t="s">
        <v>236</v>
      </c>
      <c r="D70" s="1208"/>
      <c r="Q70" s="129"/>
      <c r="R70"/>
    </row>
    <row r="71" spans="1:18" s="56" customFormat="1" ht="49.5" thickBot="1" x14ac:dyDescent="0.3">
      <c r="A71" s="75">
        <v>111</v>
      </c>
      <c r="C71" s="1182"/>
      <c r="D71" s="1183"/>
      <c r="E71" s="1183"/>
      <c r="F71" s="1183"/>
      <c r="G71" s="1183"/>
      <c r="H71" s="1183"/>
      <c r="I71" s="1183"/>
      <c r="J71" s="1183"/>
      <c r="K71" s="1183"/>
      <c r="L71" s="1183"/>
      <c r="M71" s="1183"/>
      <c r="N71" s="1183"/>
      <c r="O71" s="1183"/>
      <c r="P71" s="1183"/>
      <c r="Q71" s="1184"/>
      <c r="R71"/>
    </row>
    <row r="72" spans="1:18" s="56" customFormat="1" ht="15.75" x14ac:dyDescent="0.25">
      <c r="A72" s="75"/>
      <c r="Q72" s="129"/>
      <c r="R72"/>
    </row>
    <row r="73" spans="1:18" s="56" customFormat="1" ht="15.75" x14ac:dyDescent="0.25">
      <c r="A73" s="75"/>
      <c r="Q73" s="129"/>
      <c r="R73"/>
    </row>
    <row r="74" spans="1:18" s="56" customFormat="1" ht="15.75" x14ac:dyDescent="0.25">
      <c r="A74" s="75"/>
      <c r="Q74" s="129"/>
      <c r="R74"/>
    </row>
    <row r="75" spans="1:18" s="56" customFormat="1" ht="15.75" x14ac:dyDescent="0.25">
      <c r="A75" s="75"/>
      <c r="Q75" s="129"/>
      <c r="R75"/>
    </row>
    <row r="76" spans="1:18" s="56" customFormat="1" ht="15.75" x14ac:dyDescent="0.25">
      <c r="A76" s="75"/>
      <c r="Q76" s="129"/>
      <c r="R76"/>
    </row>
  </sheetData>
  <mergeCells count="75">
    <mergeCell ref="Q2:Q4"/>
    <mergeCell ref="P3:P4"/>
    <mergeCell ref="H5:K5"/>
    <mergeCell ref="N5:P5"/>
    <mergeCell ref="H8:K8"/>
    <mergeCell ref="L8:M8"/>
    <mergeCell ref="N8:P8"/>
    <mergeCell ref="D1:P1"/>
    <mergeCell ref="D2:P2"/>
    <mergeCell ref="H6:K6"/>
    <mergeCell ref="N6:P6"/>
    <mergeCell ref="H7:K7"/>
    <mergeCell ref="L7:M7"/>
    <mergeCell ref="N7:P7"/>
    <mergeCell ref="C23:D23"/>
    <mergeCell ref="B9:C10"/>
    <mergeCell ref="D9:Q9"/>
    <mergeCell ref="D10:Q10"/>
    <mergeCell ref="B12:D12"/>
    <mergeCell ref="C18:D19"/>
    <mergeCell ref="E18:K18"/>
    <mergeCell ref="L18:M19"/>
    <mergeCell ref="N18:P18"/>
    <mergeCell ref="Q18:Q19"/>
    <mergeCell ref="C20:D20"/>
    <mergeCell ref="C21:D21"/>
    <mergeCell ref="C22:D22"/>
    <mergeCell ref="C31:D31"/>
    <mergeCell ref="C24:D24"/>
    <mergeCell ref="C25:D25"/>
    <mergeCell ref="C26:D26"/>
    <mergeCell ref="C27:D27"/>
    <mergeCell ref="C28:D28"/>
    <mergeCell ref="C29:D29"/>
    <mergeCell ref="C30:D30"/>
    <mergeCell ref="C43:D43"/>
    <mergeCell ref="C32:D32"/>
    <mergeCell ref="C33:D33"/>
    <mergeCell ref="C34:D34"/>
    <mergeCell ref="C35:D35"/>
    <mergeCell ref="C36:D36"/>
    <mergeCell ref="C37:D37"/>
    <mergeCell ref="C38:D38"/>
    <mergeCell ref="C39:D39"/>
    <mergeCell ref="C40:D40"/>
    <mergeCell ref="C41:D41"/>
    <mergeCell ref="C42:D42"/>
    <mergeCell ref="C44:D44"/>
    <mergeCell ref="C45:D45"/>
    <mergeCell ref="C46:D46"/>
    <mergeCell ref="C47:D47"/>
    <mergeCell ref="C48:D48"/>
    <mergeCell ref="C49:D49"/>
    <mergeCell ref="C63:D63"/>
    <mergeCell ref="C50:D50"/>
    <mergeCell ref="C51:D51"/>
    <mergeCell ref="C52:D52"/>
    <mergeCell ref="C53:D53"/>
    <mergeCell ref="C54:D54"/>
    <mergeCell ref="C55:D55"/>
    <mergeCell ref="C56:D56"/>
    <mergeCell ref="C57:D57"/>
    <mergeCell ref="C62:D62"/>
    <mergeCell ref="C58:D58"/>
    <mergeCell ref="C59:D59"/>
    <mergeCell ref="C60:D60"/>
    <mergeCell ref="C61:D61"/>
    <mergeCell ref="C64:D64"/>
    <mergeCell ref="C65:D65"/>
    <mergeCell ref="C69:D69"/>
    <mergeCell ref="C70:D70"/>
    <mergeCell ref="C71:Q71"/>
    <mergeCell ref="C66:D66"/>
    <mergeCell ref="C67:D67"/>
    <mergeCell ref="C68:D68"/>
  </mergeCells>
  <conditionalFormatting sqref="C21:D63">
    <cfRule type="duplicateValues" dxfId="101" priority="138"/>
  </conditionalFormatting>
  <conditionalFormatting sqref="C21:D69">
    <cfRule type="duplicateValues" dxfId="100" priority="140"/>
    <cfRule type="duplicateValues" dxfId="99" priority="141"/>
  </conditionalFormatting>
  <dataValidations count="1">
    <dataValidation type="list" allowBlank="1" showInputMessage="1" showErrorMessage="1" sqref="Q21:Q68" xr:uid="{00000000-0002-0000-0F00-000000000000}">
      <formula1>$I$13:$I$15</formula1>
    </dataValidation>
  </dataValidations>
  <pageMargins left="0.43307086614173229" right="0.31496062992125984" top="0.39370078740157483" bottom="0.43307086614173229" header="0.31496062992125984" footer="0.31496062992125984"/>
  <pageSetup paperSize="9" scale="6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7"/>
    <pageSetUpPr fitToPage="1"/>
  </sheetPr>
  <dimension ref="A1:S35"/>
  <sheetViews>
    <sheetView view="pageBreakPreview" zoomScaleNormal="100" zoomScaleSheetLayoutView="100" workbookViewId="0">
      <selection activeCell="C9" sqref="C9:E9"/>
    </sheetView>
  </sheetViews>
  <sheetFormatPr baseColWidth="10" defaultRowHeight="18.75" customHeight="1" x14ac:dyDescent="0.25"/>
  <cols>
    <col min="1" max="1" width="1.5703125" style="788" customWidth="1"/>
    <col min="2" max="2" width="28.5703125" style="824" customWidth="1"/>
    <col min="3" max="3" width="16.5703125" style="817" customWidth="1"/>
    <col min="4" max="4" width="82" style="825" customWidth="1"/>
    <col min="5" max="5" width="13.7109375" style="144" customWidth="1"/>
    <col min="6" max="6" width="16.42578125" style="144" customWidth="1"/>
    <col min="7" max="7" width="22.28515625" style="144" customWidth="1"/>
    <col min="8" max="8" width="21.28515625" style="144" customWidth="1"/>
    <col min="9" max="256" width="11.42578125" style="144"/>
    <col min="257" max="257" width="1.5703125" style="144" customWidth="1"/>
    <col min="258" max="258" width="28.5703125" style="144" customWidth="1"/>
    <col min="259" max="259" width="16.5703125" style="144" customWidth="1"/>
    <col min="260" max="260" width="82" style="144" customWidth="1"/>
    <col min="261" max="261" width="13.7109375" style="144" customWidth="1"/>
    <col min="262" max="262" width="16.42578125" style="144" customWidth="1"/>
    <col min="263" max="263" width="22.28515625" style="144" customWidth="1"/>
    <col min="264" max="264" width="21.28515625" style="144" customWidth="1"/>
    <col min="265" max="512" width="11.42578125" style="144"/>
    <col min="513" max="513" width="1.5703125" style="144" customWidth="1"/>
    <col min="514" max="514" width="28.5703125" style="144" customWidth="1"/>
    <col min="515" max="515" width="16.5703125" style="144" customWidth="1"/>
    <col min="516" max="516" width="82" style="144" customWidth="1"/>
    <col min="517" max="517" width="13.7109375" style="144" customWidth="1"/>
    <col min="518" max="518" width="16.42578125" style="144" customWidth="1"/>
    <col min="519" max="519" width="22.28515625" style="144" customWidth="1"/>
    <col min="520" max="520" width="21.28515625" style="144" customWidth="1"/>
    <col min="521" max="768" width="11.42578125" style="144"/>
    <col min="769" max="769" width="1.5703125" style="144" customWidth="1"/>
    <col min="770" max="770" width="28.5703125" style="144" customWidth="1"/>
    <col min="771" max="771" width="16.5703125" style="144" customWidth="1"/>
    <col min="772" max="772" width="82" style="144" customWidth="1"/>
    <col min="773" max="773" width="13.7109375" style="144" customWidth="1"/>
    <col min="774" max="774" width="16.42578125" style="144" customWidth="1"/>
    <col min="775" max="775" width="22.28515625" style="144" customWidth="1"/>
    <col min="776" max="776" width="21.28515625" style="144" customWidth="1"/>
    <col min="777" max="1024" width="11.42578125" style="144"/>
    <col min="1025" max="1025" width="1.5703125" style="144" customWidth="1"/>
    <col min="1026" max="1026" width="28.5703125" style="144" customWidth="1"/>
    <col min="1027" max="1027" width="16.5703125" style="144" customWidth="1"/>
    <col min="1028" max="1028" width="82" style="144" customWidth="1"/>
    <col min="1029" max="1029" width="13.7109375" style="144" customWidth="1"/>
    <col min="1030" max="1030" width="16.42578125" style="144" customWidth="1"/>
    <col min="1031" max="1031" width="22.28515625" style="144" customWidth="1"/>
    <col min="1032" max="1032" width="21.28515625" style="144" customWidth="1"/>
    <col min="1033" max="1280" width="11.42578125" style="144"/>
    <col min="1281" max="1281" width="1.5703125" style="144" customWidth="1"/>
    <col min="1282" max="1282" width="28.5703125" style="144" customWidth="1"/>
    <col min="1283" max="1283" width="16.5703125" style="144" customWidth="1"/>
    <col min="1284" max="1284" width="82" style="144" customWidth="1"/>
    <col min="1285" max="1285" width="13.7109375" style="144" customWidth="1"/>
    <col min="1286" max="1286" width="16.42578125" style="144" customWidth="1"/>
    <col min="1287" max="1287" width="22.28515625" style="144" customWidth="1"/>
    <col min="1288" max="1288" width="21.28515625" style="144" customWidth="1"/>
    <col min="1289" max="1536" width="11.42578125" style="144"/>
    <col min="1537" max="1537" width="1.5703125" style="144" customWidth="1"/>
    <col min="1538" max="1538" width="28.5703125" style="144" customWidth="1"/>
    <col min="1539" max="1539" width="16.5703125" style="144" customWidth="1"/>
    <col min="1540" max="1540" width="82" style="144" customWidth="1"/>
    <col min="1541" max="1541" width="13.7109375" style="144" customWidth="1"/>
    <col min="1542" max="1542" width="16.42578125" style="144" customWidth="1"/>
    <col min="1543" max="1543" width="22.28515625" style="144" customWidth="1"/>
    <col min="1544" max="1544" width="21.28515625" style="144" customWidth="1"/>
    <col min="1545" max="1792" width="11.42578125" style="144"/>
    <col min="1793" max="1793" width="1.5703125" style="144" customWidth="1"/>
    <col min="1794" max="1794" width="28.5703125" style="144" customWidth="1"/>
    <col min="1795" max="1795" width="16.5703125" style="144" customWidth="1"/>
    <col min="1796" max="1796" width="82" style="144" customWidth="1"/>
    <col min="1797" max="1797" width="13.7109375" style="144" customWidth="1"/>
    <col min="1798" max="1798" width="16.42578125" style="144" customWidth="1"/>
    <col min="1799" max="1799" width="22.28515625" style="144" customWidth="1"/>
    <col min="1800" max="1800" width="21.28515625" style="144" customWidth="1"/>
    <col min="1801" max="2048" width="11.42578125" style="144"/>
    <col min="2049" max="2049" width="1.5703125" style="144" customWidth="1"/>
    <col min="2050" max="2050" width="28.5703125" style="144" customWidth="1"/>
    <col min="2051" max="2051" width="16.5703125" style="144" customWidth="1"/>
    <col min="2052" max="2052" width="82" style="144" customWidth="1"/>
    <col min="2053" max="2053" width="13.7109375" style="144" customWidth="1"/>
    <col min="2054" max="2054" width="16.42578125" style="144" customWidth="1"/>
    <col min="2055" max="2055" width="22.28515625" style="144" customWidth="1"/>
    <col min="2056" max="2056" width="21.28515625" style="144" customWidth="1"/>
    <col min="2057" max="2304" width="11.42578125" style="144"/>
    <col min="2305" max="2305" width="1.5703125" style="144" customWidth="1"/>
    <col min="2306" max="2306" width="28.5703125" style="144" customWidth="1"/>
    <col min="2307" max="2307" width="16.5703125" style="144" customWidth="1"/>
    <col min="2308" max="2308" width="82" style="144" customWidth="1"/>
    <col min="2309" max="2309" width="13.7109375" style="144" customWidth="1"/>
    <col min="2310" max="2310" width="16.42578125" style="144" customWidth="1"/>
    <col min="2311" max="2311" width="22.28515625" style="144" customWidth="1"/>
    <col min="2312" max="2312" width="21.28515625" style="144" customWidth="1"/>
    <col min="2313" max="2560" width="11.42578125" style="144"/>
    <col min="2561" max="2561" width="1.5703125" style="144" customWidth="1"/>
    <col min="2562" max="2562" width="28.5703125" style="144" customWidth="1"/>
    <col min="2563" max="2563" width="16.5703125" style="144" customWidth="1"/>
    <col min="2564" max="2564" width="82" style="144" customWidth="1"/>
    <col min="2565" max="2565" width="13.7109375" style="144" customWidth="1"/>
    <col min="2566" max="2566" width="16.42578125" style="144" customWidth="1"/>
    <col min="2567" max="2567" width="22.28515625" style="144" customWidth="1"/>
    <col min="2568" max="2568" width="21.28515625" style="144" customWidth="1"/>
    <col min="2569" max="2816" width="11.42578125" style="144"/>
    <col min="2817" max="2817" width="1.5703125" style="144" customWidth="1"/>
    <col min="2818" max="2818" width="28.5703125" style="144" customWidth="1"/>
    <col min="2819" max="2819" width="16.5703125" style="144" customWidth="1"/>
    <col min="2820" max="2820" width="82" style="144" customWidth="1"/>
    <col min="2821" max="2821" width="13.7109375" style="144" customWidth="1"/>
    <col min="2822" max="2822" width="16.42578125" style="144" customWidth="1"/>
    <col min="2823" max="2823" width="22.28515625" style="144" customWidth="1"/>
    <col min="2824" max="2824" width="21.28515625" style="144" customWidth="1"/>
    <col min="2825" max="3072" width="11.42578125" style="144"/>
    <col min="3073" max="3073" width="1.5703125" style="144" customWidth="1"/>
    <col min="3074" max="3074" width="28.5703125" style="144" customWidth="1"/>
    <col min="3075" max="3075" width="16.5703125" style="144" customWidth="1"/>
    <col min="3076" max="3076" width="82" style="144" customWidth="1"/>
    <col min="3077" max="3077" width="13.7109375" style="144" customWidth="1"/>
    <col min="3078" max="3078" width="16.42578125" style="144" customWidth="1"/>
    <col min="3079" max="3079" width="22.28515625" style="144" customWidth="1"/>
    <col min="3080" max="3080" width="21.28515625" style="144" customWidth="1"/>
    <col min="3081" max="3328" width="11.42578125" style="144"/>
    <col min="3329" max="3329" width="1.5703125" style="144" customWidth="1"/>
    <col min="3330" max="3330" width="28.5703125" style="144" customWidth="1"/>
    <col min="3331" max="3331" width="16.5703125" style="144" customWidth="1"/>
    <col min="3332" max="3332" width="82" style="144" customWidth="1"/>
    <col min="3333" max="3333" width="13.7109375" style="144" customWidth="1"/>
    <col min="3334" max="3334" width="16.42578125" style="144" customWidth="1"/>
    <col min="3335" max="3335" width="22.28515625" style="144" customWidth="1"/>
    <col min="3336" max="3336" width="21.28515625" style="144" customWidth="1"/>
    <col min="3337" max="3584" width="11.42578125" style="144"/>
    <col min="3585" max="3585" width="1.5703125" style="144" customWidth="1"/>
    <col min="3586" max="3586" width="28.5703125" style="144" customWidth="1"/>
    <col min="3587" max="3587" width="16.5703125" style="144" customWidth="1"/>
    <col min="3588" max="3588" width="82" style="144" customWidth="1"/>
    <col min="3589" max="3589" width="13.7109375" style="144" customWidth="1"/>
    <col min="3590" max="3590" width="16.42578125" style="144" customWidth="1"/>
    <col min="3591" max="3591" width="22.28515625" style="144" customWidth="1"/>
    <col min="3592" max="3592" width="21.28515625" style="144" customWidth="1"/>
    <col min="3593" max="3840" width="11.42578125" style="144"/>
    <col min="3841" max="3841" width="1.5703125" style="144" customWidth="1"/>
    <col min="3842" max="3842" width="28.5703125" style="144" customWidth="1"/>
    <col min="3843" max="3843" width="16.5703125" style="144" customWidth="1"/>
    <col min="3844" max="3844" width="82" style="144" customWidth="1"/>
    <col min="3845" max="3845" width="13.7109375" style="144" customWidth="1"/>
    <col min="3846" max="3846" width="16.42578125" style="144" customWidth="1"/>
    <col min="3847" max="3847" width="22.28515625" style="144" customWidth="1"/>
    <col min="3848" max="3848" width="21.28515625" style="144" customWidth="1"/>
    <col min="3849" max="4096" width="11.42578125" style="144"/>
    <col min="4097" max="4097" width="1.5703125" style="144" customWidth="1"/>
    <col min="4098" max="4098" width="28.5703125" style="144" customWidth="1"/>
    <col min="4099" max="4099" width="16.5703125" style="144" customWidth="1"/>
    <col min="4100" max="4100" width="82" style="144" customWidth="1"/>
    <col min="4101" max="4101" width="13.7109375" style="144" customWidth="1"/>
    <col min="4102" max="4102" width="16.42578125" style="144" customWidth="1"/>
    <col min="4103" max="4103" width="22.28515625" style="144" customWidth="1"/>
    <col min="4104" max="4104" width="21.28515625" style="144" customWidth="1"/>
    <col min="4105" max="4352" width="11.42578125" style="144"/>
    <col min="4353" max="4353" width="1.5703125" style="144" customWidth="1"/>
    <col min="4354" max="4354" width="28.5703125" style="144" customWidth="1"/>
    <col min="4355" max="4355" width="16.5703125" style="144" customWidth="1"/>
    <col min="4356" max="4356" width="82" style="144" customWidth="1"/>
    <col min="4357" max="4357" width="13.7109375" style="144" customWidth="1"/>
    <col min="4358" max="4358" width="16.42578125" style="144" customWidth="1"/>
    <col min="4359" max="4359" width="22.28515625" style="144" customWidth="1"/>
    <col min="4360" max="4360" width="21.28515625" style="144" customWidth="1"/>
    <col min="4361" max="4608" width="11.42578125" style="144"/>
    <col min="4609" max="4609" width="1.5703125" style="144" customWidth="1"/>
    <col min="4610" max="4610" width="28.5703125" style="144" customWidth="1"/>
    <col min="4611" max="4611" width="16.5703125" style="144" customWidth="1"/>
    <col min="4612" max="4612" width="82" style="144" customWidth="1"/>
    <col min="4613" max="4613" width="13.7109375" style="144" customWidth="1"/>
    <col min="4614" max="4614" width="16.42578125" style="144" customWidth="1"/>
    <col min="4615" max="4615" width="22.28515625" style="144" customWidth="1"/>
    <col min="4616" max="4616" width="21.28515625" style="144" customWidth="1"/>
    <col min="4617" max="4864" width="11.42578125" style="144"/>
    <col min="4865" max="4865" width="1.5703125" style="144" customWidth="1"/>
    <col min="4866" max="4866" width="28.5703125" style="144" customWidth="1"/>
    <col min="4867" max="4867" width="16.5703125" style="144" customWidth="1"/>
    <col min="4868" max="4868" width="82" style="144" customWidth="1"/>
    <col min="4869" max="4869" width="13.7109375" style="144" customWidth="1"/>
    <col min="4870" max="4870" width="16.42578125" style="144" customWidth="1"/>
    <col min="4871" max="4871" width="22.28515625" style="144" customWidth="1"/>
    <col min="4872" max="4872" width="21.28515625" style="144" customWidth="1"/>
    <col min="4873" max="5120" width="11.42578125" style="144"/>
    <col min="5121" max="5121" width="1.5703125" style="144" customWidth="1"/>
    <col min="5122" max="5122" width="28.5703125" style="144" customWidth="1"/>
    <col min="5123" max="5123" width="16.5703125" style="144" customWidth="1"/>
    <col min="5124" max="5124" width="82" style="144" customWidth="1"/>
    <col min="5125" max="5125" width="13.7109375" style="144" customWidth="1"/>
    <col min="5126" max="5126" width="16.42578125" style="144" customWidth="1"/>
    <col min="5127" max="5127" width="22.28515625" style="144" customWidth="1"/>
    <col min="5128" max="5128" width="21.28515625" style="144" customWidth="1"/>
    <col min="5129" max="5376" width="11.42578125" style="144"/>
    <col min="5377" max="5377" width="1.5703125" style="144" customWidth="1"/>
    <col min="5378" max="5378" width="28.5703125" style="144" customWidth="1"/>
    <col min="5379" max="5379" width="16.5703125" style="144" customWidth="1"/>
    <col min="5380" max="5380" width="82" style="144" customWidth="1"/>
    <col min="5381" max="5381" width="13.7109375" style="144" customWidth="1"/>
    <col min="5382" max="5382" width="16.42578125" style="144" customWidth="1"/>
    <col min="5383" max="5383" width="22.28515625" style="144" customWidth="1"/>
    <col min="5384" max="5384" width="21.28515625" style="144" customWidth="1"/>
    <col min="5385" max="5632" width="11.42578125" style="144"/>
    <col min="5633" max="5633" width="1.5703125" style="144" customWidth="1"/>
    <col min="5634" max="5634" width="28.5703125" style="144" customWidth="1"/>
    <col min="5635" max="5635" width="16.5703125" style="144" customWidth="1"/>
    <col min="5636" max="5636" width="82" style="144" customWidth="1"/>
    <col min="5637" max="5637" width="13.7109375" style="144" customWidth="1"/>
    <col min="5638" max="5638" width="16.42578125" style="144" customWidth="1"/>
    <col min="5639" max="5639" width="22.28515625" style="144" customWidth="1"/>
    <col min="5640" max="5640" width="21.28515625" style="144" customWidth="1"/>
    <col min="5641" max="5888" width="11.42578125" style="144"/>
    <col min="5889" max="5889" width="1.5703125" style="144" customWidth="1"/>
    <col min="5890" max="5890" width="28.5703125" style="144" customWidth="1"/>
    <col min="5891" max="5891" width="16.5703125" style="144" customWidth="1"/>
    <col min="5892" max="5892" width="82" style="144" customWidth="1"/>
    <col min="5893" max="5893" width="13.7109375" style="144" customWidth="1"/>
    <col min="5894" max="5894" width="16.42578125" style="144" customWidth="1"/>
    <col min="5895" max="5895" width="22.28515625" style="144" customWidth="1"/>
    <col min="5896" max="5896" width="21.28515625" style="144" customWidth="1"/>
    <col min="5897" max="6144" width="11.42578125" style="144"/>
    <col min="6145" max="6145" width="1.5703125" style="144" customWidth="1"/>
    <col min="6146" max="6146" width="28.5703125" style="144" customWidth="1"/>
    <col min="6147" max="6147" width="16.5703125" style="144" customWidth="1"/>
    <col min="6148" max="6148" width="82" style="144" customWidth="1"/>
    <col min="6149" max="6149" width="13.7109375" style="144" customWidth="1"/>
    <col min="6150" max="6150" width="16.42578125" style="144" customWidth="1"/>
    <col min="6151" max="6151" width="22.28515625" style="144" customWidth="1"/>
    <col min="6152" max="6152" width="21.28515625" style="144" customWidth="1"/>
    <col min="6153" max="6400" width="11.42578125" style="144"/>
    <col min="6401" max="6401" width="1.5703125" style="144" customWidth="1"/>
    <col min="6402" max="6402" width="28.5703125" style="144" customWidth="1"/>
    <col min="6403" max="6403" width="16.5703125" style="144" customWidth="1"/>
    <col min="6404" max="6404" width="82" style="144" customWidth="1"/>
    <col min="6405" max="6405" width="13.7109375" style="144" customWidth="1"/>
    <col min="6406" max="6406" width="16.42578125" style="144" customWidth="1"/>
    <col min="6407" max="6407" width="22.28515625" style="144" customWidth="1"/>
    <col min="6408" max="6408" width="21.28515625" style="144" customWidth="1"/>
    <col min="6409" max="6656" width="11.42578125" style="144"/>
    <col min="6657" max="6657" width="1.5703125" style="144" customWidth="1"/>
    <col min="6658" max="6658" width="28.5703125" style="144" customWidth="1"/>
    <col min="6659" max="6659" width="16.5703125" style="144" customWidth="1"/>
    <col min="6660" max="6660" width="82" style="144" customWidth="1"/>
    <col min="6661" max="6661" width="13.7109375" style="144" customWidth="1"/>
    <col min="6662" max="6662" width="16.42578125" style="144" customWidth="1"/>
    <col min="6663" max="6663" width="22.28515625" style="144" customWidth="1"/>
    <col min="6664" max="6664" width="21.28515625" style="144" customWidth="1"/>
    <col min="6665" max="6912" width="11.42578125" style="144"/>
    <col min="6913" max="6913" width="1.5703125" style="144" customWidth="1"/>
    <col min="6914" max="6914" width="28.5703125" style="144" customWidth="1"/>
    <col min="6915" max="6915" width="16.5703125" style="144" customWidth="1"/>
    <col min="6916" max="6916" width="82" style="144" customWidth="1"/>
    <col min="6917" max="6917" width="13.7109375" style="144" customWidth="1"/>
    <col min="6918" max="6918" width="16.42578125" style="144" customWidth="1"/>
    <col min="6919" max="6919" width="22.28515625" style="144" customWidth="1"/>
    <col min="6920" max="6920" width="21.28515625" style="144" customWidth="1"/>
    <col min="6921" max="7168" width="11.42578125" style="144"/>
    <col min="7169" max="7169" width="1.5703125" style="144" customWidth="1"/>
    <col min="7170" max="7170" width="28.5703125" style="144" customWidth="1"/>
    <col min="7171" max="7171" width="16.5703125" style="144" customWidth="1"/>
    <col min="7172" max="7172" width="82" style="144" customWidth="1"/>
    <col min="7173" max="7173" width="13.7109375" style="144" customWidth="1"/>
    <col min="7174" max="7174" width="16.42578125" style="144" customWidth="1"/>
    <col min="7175" max="7175" width="22.28515625" style="144" customWidth="1"/>
    <col min="7176" max="7176" width="21.28515625" style="144" customWidth="1"/>
    <col min="7177" max="7424" width="11.42578125" style="144"/>
    <col min="7425" max="7425" width="1.5703125" style="144" customWidth="1"/>
    <col min="7426" max="7426" width="28.5703125" style="144" customWidth="1"/>
    <col min="7427" max="7427" width="16.5703125" style="144" customWidth="1"/>
    <col min="7428" max="7428" width="82" style="144" customWidth="1"/>
    <col min="7429" max="7429" width="13.7109375" style="144" customWidth="1"/>
    <col min="7430" max="7430" width="16.42578125" style="144" customWidth="1"/>
    <col min="7431" max="7431" width="22.28515625" style="144" customWidth="1"/>
    <col min="7432" max="7432" width="21.28515625" style="144" customWidth="1"/>
    <col min="7433" max="7680" width="11.42578125" style="144"/>
    <col min="7681" max="7681" width="1.5703125" style="144" customWidth="1"/>
    <col min="7682" max="7682" width="28.5703125" style="144" customWidth="1"/>
    <col min="7683" max="7683" width="16.5703125" style="144" customWidth="1"/>
    <col min="7684" max="7684" width="82" style="144" customWidth="1"/>
    <col min="7685" max="7685" width="13.7109375" style="144" customWidth="1"/>
    <col min="7686" max="7686" width="16.42578125" style="144" customWidth="1"/>
    <col min="7687" max="7687" width="22.28515625" style="144" customWidth="1"/>
    <col min="7688" max="7688" width="21.28515625" style="144" customWidth="1"/>
    <col min="7689" max="7936" width="11.42578125" style="144"/>
    <col min="7937" max="7937" width="1.5703125" style="144" customWidth="1"/>
    <col min="7938" max="7938" width="28.5703125" style="144" customWidth="1"/>
    <col min="7939" max="7939" width="16.5703125" style="144" customWidth="1"/>
    <col min="7940" max="7940" width="82" style="144" customWidth="1"/>
    <col min="7941" max="7941" width="13.7109375" style="144" customWidth="1"/>
    <col min="7942" max="7942" width="16.42578125" style="144" customWidth="1"/>
    <col min="7943" max="7943" width="22.28515625" style="144" customWidth="1"/>
    <col min="7944" max="7944" width="21.28515625" style="144" customWidth="1"/>
    <col min="7945" max="8192" width="11.42578125" style="144"/>
    <col min="8193" max="8193" width="1.5703125" style="144" customWidth="1"/>
    <col min="8194" max="8194" width="28.5703125" style="144" customWidth="1"/>
    <col min="8195" max="8195" width="16.5703125" style="144" customWidth="1"/>
    <col min="8196" max="8196" width="82" style="144" customWidth="1"/>
    <col min="8197" max="8197" width="13.7109375" style="144" customWidth="1"/>
    <col min="8198" max="8198" width="16.42578125" style="144" customWidth="1"/>
    <col min="8199" max="8199" width="22.28515625" style="144" customWidth="1"/>
    <col min="8200" max="8200" width="21.28515625" style="144" customWidth="1"/>
    <col min="8201" max="8448" width="11.42578125" style="144"/>
    <col min="8449" max="8449" width="1.5703125" style="144" customWidth="1"/>
    <col min="8450" max="8450" width="28.5703125" style="144" customWidth="1"/>
    <col min="8451" max="8451" width="16.5703125" style="144" customWidth="1"/>
    <col min="8452" max="8452" width="82" style="144" customWidth="1"/>
    <col min="8453" max="8453" width="13.7109375" style="144" customWidth="1"/>
    <col min="8454" max="8454" width="16.42578125" style="144" customWidth="1"/>
    <col min="8455" max="8455" width="22.28515625" style="144" customWidth="1"/>
    <col min="8456" max="8456" width="21.28515625" style="144" customWidth="1"/>
    <col min="8457" max="8704" width="11.42578125" style="144"/>
    <col min="8705" max="8705" width="1.5703125" style="144" customWidth="1"/>
    <col min="8706" max="8706" width="28.5703125" style="144" customWidth="1"/>
    <col min="8707" max="8707" width="16.5703125" style="144" customWidth="1"/>
    <col min="8708" max="8708" width="82" style="144" customWidth="1"/>
    <col min="8709" max="8709" width="13.7109375" style="144" customWidth="1"/>
    <col min="8710" max="8710" width="16.42578125" style="144" customWidth="1"/>
    <col min="8711" max="8711" width="22.28515625" style="144" customWidth="1"/>
    <col min="8712" max="8712" width="21.28515625" style="144" customWidth="1"/>
    <col min="8713" max="8960" width="11.42578125" style="144"/>
    <col min="8961" max="8961" width="1.5703125" style="144" customWidth="1"/>
    <col min="8962" max="8962" width="28.5703125" style="144" customWidth="1"/>
    <col min="8963" max="8963" width="16.5703125" style="144" customWidth="1"/>
    <col min="8964" max="8964" width="82" style="144" customWidth="1"/>
    <col min="8965" max="8965" width="13.7109375" style="144" customWidth="1"/>
    <col min="8966" max="8966" width="16.42578125" style="144" customWidth="1"/>
    <col min="8967" max="8967" width="22.28515625" style="144" customWidth="1"/>
    <col min="8968" max="8968" width="21.28515625" style="144" customWidth="1"/>
    <col min="8969" max="9216" width="11.42578125" style="144"/>
    <col min="9217" max="9217" width="1.5703125" style="144" customWidth="1"/>
    <col min="9218" max="9218" width="28.5703125" style="144" customWidth="1"/>
    <col min="9219" max="9219" width="16.5703125" style="144" customWidth="1"/>
    <col min="9220" max="9220" width="82" style="144" customWidth="1"/>
    <col min="9221" max="9221" width="13.7109375" style="144" customWidth="1"/>
    <col min="9222" max="9222" width="16.42578125" style="144" customWidth="1"/>
    <col min="9223" max="9223" width="22.28515625" style="144" customWidth="1"/>
    <col min="9224" max="9224" width="21.28515625" style="144" customWidth="1"/>
    <col min="9225" max="9472" width="11.42578125" style="144"/>
    <col min="9473" max="9473" width="1.5703125" style="144" customWidth="1"/>
    <col min="9474" max="9474" width="28.5703125" style="144" customWidth="1"/>
    <col min="9475" max="9475" width="16.5703125" style="144" customWidth="1"/>
    <col min="9476" max="9476" width="82" style="144" customWidth="1"/>
    <col min="9477" max="9477" width="13.7109375" style="144" customWidth="1"/>
    <col min="9478" max="9478" width="16.42578125" style="144" customWidth="1"/>
    <col min="9479" max="9479" width="22.28515625" style="144" customWidth="1"/>
    <col min="9480" max="9480" width="21.28515625" style="144" customWidth="1"/>
    <col min="9481" max="9728" width="11.42578125" style="144"/>
    <col min="9729" max="9729" width="1.5703125" style="144" customWidth="1"/>
    <col min="9730" max="9730" width="28.5703125" style="144" customWidth="1"/>
    <col min="9731" max="9731" width="16.5703125" style="144" customWidth="1"/>
    <col min="9732" max="9732" width="82" style="144" customWidth="1"/>
    <col min="9733" max="9733" width="13.7109375" style="144" customWidth="1"/>
    <col min="9734" max="9734" width="16.42578125" style="144" customWidth="1"/>
    <col min="9735" max="9735" width="22.28515625" style="144" customWidth="1"/>
    <col min="9736" max="9736" width="21.28515625" style="144" customWidth="1"/>
    <col min="9737" max="9984" width="11.42578125" style="144"/>
    <col min="9985" max="9985" width="1.5703125" style="144" customWidth="1"/>
    <col min="9986" max="9986" width="28.5703125" style="144" customWidth="1"/>
    <col min="9987" max="9987" width="16.5703125" style="144" customWidth="1"/>
    <col min="9988" max="9988" width="82" style="144" customWidth="1"/>
    <col min="9989" max="9989" width="13.7109375" style="144" customWidth="1"/>
    <col min="9990" max="9990" width="16.42578125" style="144" customWidth="1"/>
    <col min="9991" max="9991" width="22.28515625" style="144" customWidth="1"/>
    <col min="9992" max="9992" width="21.28515625" style="144" customWidth="1"/>
    <col min="9993" max="10240" width="11.42578125" style="144"/>
    <col min="10241" max="10241" width="1.5703125" style="144" customWidth="1"/>
    <col min="10242" max="10242" width="28.5703125" style="144" customWidth="1"/>
    <col min="10243" max="10243" width="16.5703125" style="144" customWidth="1"/>
    <col min="10244" max="10244" width="82" style="144" customWidth="1"/>
    <col min="10245" max="10245" width="13.7109375" style="144" customWidth="1"/>
    <col min="10246" max="10246" width="16.42578125" style="144" customWidth="1"/>
    <col min="10247" max="10247" width="22.28515625" style="144" customWidth="1"/>
    <col min="10248" max="10248" width="21.28515625" style="144" customWidth="1"/>
    <col min="10249" max="10496" width="11.42578125" style="144"/>
    <col min="10497" max="10497" width="1.5703125" style="144" customWidth="1"/>
    <col min="10498" max="10498" width="28.5703125" style="144" customWidth="1"/>
    <col min="10499" max="10499" width="16.5703125" style="144" customWidth="1"/>
    <col min="10500" max="10500" width="82" style="144" customWidth="1"/>
    <col min="10501" max="10501" width="13.7109375" style="144" customWidth="1"/>
    <col min="10502" max="10502" width="16.42578125" style="144" customWidth="1"/>
    <col min="10503" max="10503" width="22.28515625" style="144" customWidth="1"/>
    <col min="10504" max="10504" width="21.28515625" style="144" customWidth="1"/>
    <col min="10505" max="10752" width="11.42578125" style="144"/>
    <col min="10753" max="10753" width="1.5703125" style="144" customWidth="1"/>
    <col min="10754" max="10754" width="28.5703125" style="144" customWidth="1"/>
    <col min="10755" max="10755" width="16.5703125" style="144" customWidth="1"/>
    <col min="10756" max="10756" width="82" style="144" customWidth="1"/>
    <col min="10757" max="10757" width="13.7109375" style="144" customWidth="1"/>
    <col min="10758" max="10758" width="16.42578125" style="144" customWidth="1"/>
    <col min="10759" max="10759" width="22.28515625" style="144" customWidth="1"/>
    <col min="10760" max="10760" width="21.28515625" style="144" customWidth="1"/>
    <col min="10761" max="11008" width="11.42578125" style="144"/>
    <col min="11009" max="11009" width="1.5703125" style="144" customWidth="1"/>
    <col min="11010" max="11010" width="28.5703125" style="144" customWidth="1"/>
    <col min="11011" max="11011" width="16.5703125" style="144" customWidth="1"/>
    <col min="11012" max="11012" width="82" style="144" customWidth="1"/>
    <col min="11013" max="11013" width="13.7109375" style="144" customWidth="1"/>
    <col min="11014" max="11014" width="16.42578125" style="144" customWidth="1"/>
    <col min="11015" max="11015" width="22.28515625" style="144" customWidth="1"/>
    <col min="11016" max="11016" width="21.28515625" style="144" customWidth="1"/>
    <col min="11017" max="11264" width="11.42578125" style="144"/>
    <col min="11265" max="11265" width="1.5703125" style="144" customWidth="1"/>
    <col min="11266" max="11266" width="28.5703125" style="144" customWidth="1"/>
    <col min="11267" max="11267" width="16.5703125" style="144" customWidth="1"/>
    <col min="11268" max="11268" width="82" style="144" customWidth="1"/>
    <col min="11269" max="11269" width="13.7109375" style="144" customWidth="1"/>
    <col min="11270" max="11270" width="16.42578125" style="144" customWidth="1"/>
    <col min="11271" max="11271" width="22.28515625" style="144" customWidth="1"/>
    <col min="11272" max="11272" width="21.28515625" style="144" customWidth="1"/>
    <col min="11273" max="11520" width="11.42578125" style="144"/>
    <col min="11521" max="11521" width="1.5703125" style="144" customWidth="1"/>
    <col min="11522" max="11522" width="28.5703125" style="144" customWidth="1"/>
    <col min="11523" max="11523" width="16.5703125" style="144" customWidth="1"/>
    <col min="11524" max="11524" width="82" style="144" customWidth="1"/>
    <col min="11525" max="11525" width="13.7109375" style="144" customWidth="1"/>
    <col min="11526" max="11526" width="16.42578125" style="144" customWidth="1"/>
    <col min="11527" max="11527" width="22.28515625" style="144" customWidth="1"/>
    <col min="11528" max="11528" width="21.28515625" style="144" customWidth="1"/>
    <col min="11529" max="11776" width="11.42578125" style="144"/>
    <col min="11777" max="11777" width="1.5703125" style="144" customWidth="1"/>
    <col min="11778" max="11778" width="28.5703125" style="144" customWidth="1"/>
    <col min="11779" max="11779" width="16.5703125" style="144" customWidth="1"/>
    <col min="11780" max="11780" width="82" style="144" customWidth="1"/>
    <col min="11781" max="11781" width="13.7109375" style="144" customWidth="1"/>
    <col min="11782" max="11782" width="16.42578125" style="144" customWidth="1"/>
    <col min="11783" max="11783" width="22.28515625" style="144" customWidth="1"/>
    <col min="11784" max="11784" width="21.28515625" style="144" customWidth="1"/>
    <col min="11785" max="12032" width="11.42578125" style="144"/>
    <col min="12033" max="12033" width="1.5703125" style="144" customWidth="1"/>
    <col min="12034" max="12034" width="28.5703125" style="144" customWidth="1"/>
    <col min="12035" max="12035" width="16.5703125" style="144" customWidth="1"/>
    <col min="12036" max="12036" width="82" style="144" customWidth="1"/>
    <col min="12037" max="12037" width="13.7109375" style="144" customWidth="1"/>
    <col min="12038" max="12038" width="16.42578125" style="144" customWidth="1"/>
    <col min="12039" max="12039" width="22.28515625" style="144" customWidth="1"/>
    <col min="12040" max="12040" width="21.28515625" style="144" customWidth="1"/>
    <col min="12041" max="12288" width="11.42578125" style="144"/>
    <col min="12289" max="12289" width="1.5703125" style="144" customWidth="1"/>
    <col min="12290" max="12290" width="28.5703125" style="144" customWidth="1"/>
    <col min="12291" max="12291" width="16.5703125" style="144" customWidth="1"/>
    <col min="12292" max="12292" width="82" style="144" customWidth="1"/>
    <col min="12293" max="12293" width="13.7109375" style="144" customWidth="1"/>
    <col min="12294" max="12294" width="16.42578125" style="144" customWidth="1"/>
    <col min="12295" max="12295" width="22.28515625" style="144" customWidth="1"/>
    <col min="12296" max="12296" width="21.28515625" style="144" customWidth="1"/>
    <col min="12297" max="12544" width="11.42578125" style="144"/>
    <col min="12545" max="12545" width="1.5703125" style="144" customWidth="1"/>
    <col min="12546" max="12546" width="28.5703125" style="144" customWidth="1"/>
    <col min="12547" max="12547" width="16.5703125" style="144" customWidth="1"/>
    <col min="12548" max="12548" width="82" style="144" customWidth="1"/>
    <col min="12549" max="12549" width="13.7109375" style="144" customWidth="1"/>
    <col min="12550" max="12550" width="16.42578125" style="144" customWidth="1"/>
    <col min="12551" max="12551" width="22.28515625" style="144" customWidth="1"/>
    <col min="12552" max="12552" width="21.28515625" style="144" customWidth="1"/>
    <col min="12553" max="12800" width="11.42578125" style="144"/>
    <col min="12801" max="12801" width="1.5703125" style="144" customWidth="1"/>
    <col min="12802" max="12802" width="28.5703125" style="144" customWidth="1"/>
    <col min="12803" max="12803" width="16.5703125" style="144" customWidth="1"/>
    <col min="12804" max="12804" width="82" style="144" customWidth="1"/>
    <col min="12805" max="12805" width="13.7109375" style="144" customWidth="1"/>
    <col min="12806" max="12806" width="16.42578125" style="144" customWidth="1"/>
    <col min="12807" max="12807" width="22.28515625" style="144" customWidth="1"/>
    <col min="12808" max="12808" width="21.28515625" style="144" customWidth="1"/>
    <col min="12809" max="13056" width="11.42578125" style="144"/>
    <col min="13057" max="13057" width="1.5703125" style="144" customWidth="1"/>
    <col min="13058" max="13058" width="28.5703125" style="144" customWidth="1"/>
    <col min="13059" max="13059" width="16.5703125" style="144" customWidth="1"/>
    <col min="13060" max="13060" width="82" style="144" customWidth="1"/>
    <col min="13061" max="13061" width="13.7109375" style="144" customWidth="1"/>
    <col min="13062" max="13062" width="16.42578125" style="144" customWidth="1"/>
    <col min="13063" max="13063" width="22.28515625" style="144" customWidth="1"/>
    <col min="13064" max="13064" width="21.28515625" style="144" customWidth="1"/>
    <col min="13065" max="13312" width="11.42578125" style="144"/>
    <col min="13313" max="13313" width="1.5703125" style="144" customWidth="1"/>
    <col min="13314" max="13314" width="28.5703125" style="144" customWidth="1"/>
    <col min="13315" max="13315" width="16.5703125" style="144" customWidth="1"/>
    <col min="13316" max="13316" width="82" style="144" customWidth="1"/>
    <col min="13317" max="13317" width="13.7109375" style="144" customWidth="1"/>
    <col min="13318" max="13318" width="16.42578125" style="144" customWidth="1"/>
    <col min="13319" max="13319" width="22.28515625" style="144" customWidth="1"/>
    <col min="13320" max="13320" width="21.28515625" style="144" customWidth="1"/>
    <col min="13321" max="13568" width="11.42578125" style="144"/>
    <col min="13569" max="13569" width="1.5703125" style="144" customWidth="1"/>
    <col min="13570" max="13570" width="28.5703125" style="144" customWidth="1"/>
    <col min="13571" max="13571" width="16.5703125" style="144" customWidth="1"/>
    <col min="13572" max="13572" width="82" style="144" customWidth="1"/>
    <col min="13573" max="13573" width="13.7109375" style="144" customWidth="1"/>
    <col min="13574" max="13574" width="16.42578125" style="144" customWidth="1"/>
    <col min="13575" max="13575" width="22.28515625" style="144" customWidth="1"/>
    <col min="13576" max="13576" width="21.28515625" style="144" customWidth="1"/>
    <col min="13577" max="13824" width="11.42578125" style="144"/>
    <col min="13825" max="13825" width="1.5703125" style="144" customWidth="1"/>
    <col min="13826" max="13826" width="28.5703125" style="144" customWidth="1"/>
    <col min="13827" max="13827" width="16.5703125" style="144" customWidth="1"/>
    <col min="13828" max="13828" width="82" style="144" customWidth="1"/>
    <col min="13829" max="13829" width="13.7109375" style="144" customWidth="1"/>
    <col min="13830" max="13830" width="16.42578125" style="144" customWidth="1"/>
    <col min="13831" max="13831" width="22.28515625" style="144" customWidth="1"/>
    <col min="13832" max="13832" width="21.28515625" style="144" customWidth="1"/>
    <col min="13833" max="14080" width="11.42578125" style="144"/>
    <col min="14081" max="14081" width="1.5703125" style="144" customWidth="1"/>
    <col min="14082" max="14082" width="28.5703125" style="144" customWidth="1"/>
    <col min="14083" max="14083" width="16.5703125" style="144" customWidth="1"/>
    <col min="14084" max="14084" width="82" style="144" customWidth="1"/>
    <col min="14085" max="14085" width="13.7109375" style="144" customWidth="1"/>
    <col min="14086" max="14086" width="16.42578125" style="144" customWidth="1"/>
    <col min="14087" max="14087" width="22.28515625" style="144" customWidth="1"/>
    <col min="14088" max="14088" width="21.28515625" style="144" customWidth="1"/>
    <col min="14089" max="14336" width="11.42578125" style="144"/>
    <col min="14337" max="14337" width="1.5703125" style="144" customWidth="1"/>
    <col min="14338" max="14338" width="28.5703125" style="144" customWidth="1"/>
    <col min="14339" max="14339" width="16.5703125" style="144" customWidth="1"/>
    <col min="14340" max="14340" width="82" style="144" customWidth="1"/>
    <col min="14341" max="14341" width="13.7109375" style="144" customWidth="1"/>
    <col min="14342" max="14342" width="16.42578125" style="144" customWidth="1"/>
    <col min="14343" max="14343" width="22.28515625" style="144" customWidth="1"/>
    <col min="14344" max="14344" width="21.28515625" style="144" customWidth="1"/>
    <col min="14345" max="14592" width="11.42578125" style="144"/>
    <col min="14593" max="14593" width="1.5703125" style="144" customWidth="1"/>
    <col min="14594" max="14594" width="28.5703125" style="144" customWidth="1"/>
    <col min="14595" max="14595" width="16.5703125" style="144" customWidth="1"/>
    <col min="14596" max="14596" width="82" style="144" customWidth="1"/>
    <col min="14597" max="14597" width="13.7109375" style="144" customWidth="1"/>
    <col min="14598" max="14598" width="16.42578125" style="144" customWidth="1"/>
    <col min="14599" max="14599" width="22.28515625" style="144" customWidth="1"/>
    <col min="14600" max="14600" width="21.28515625" style="144" customWidth="1"/>
    <col min="14601" max="14848" width="11.42578125" style="144"/>
    <col min="14849" max="14849" width="1.5703125" style="144" customWidth="1"/>
    <col min="14850" max="14850" width="28.5703125" style="144" customWidth="1"/>
    <col min="14851" max="14851" width="16.5703125" style="144" customWidth="1"/>
    <col min="14852" max="14852" width="82" style="144" customWidth="1"/>
    <col min="14853" max="14853" width="13.7109375" style="144" customWidth="1"/>
    <col min="14854" max="14854" width="16.42578125" style="144" customWidth="1"/>
    <col min="14855" max="14855" width="22.28515625" style="144" customWidth="1"/>
    <col min="14856" max="14856" width="21.28515625" style="144" customWidth="1"/>
    <col min="14857" max="15104" width="11.42578125" style="144"/>
    <col min="15105" max="15105" width="1.5703125" style="144" customWidth="1"/>
    <col min="15106" max="15106" width="28.5703125" style="144" customWidth="1"/>
    <col min="15107" max="15107" width="16.5703125" style="144" customWidth="1"/>
    <col min="15108" max="15108" width="82" style="144" customWidth="1"/>
    <col min="15109" max="15109" width="13.7109375" style="144" customWidth="1"/>
    <col min="15110" max="15110" width="16.42578125" style="144" customWidth="1"/>
    <col min="15111" max="15111" width="22.28515625" style="144" customWidth="1"/>
    <col min="15112" max="15112" width="21.28515625" style="144" customWidth="1"/>
    <col min="15113" max="15360" width="11.42578125" style="144"/>
    <col min="15361" max="15361" width="1.5703125" style="144" customWidth="1"/>
    <col min="15362" max="15362" width="28.5703125" style="144" customWidth="1"/>
    <col min="15363" max="15363" width="16.5703125" style="144" customWidth="1"/>
    <col min="15364" max="15364" width="82" style="144" customWidth="1"/>
    <col min="15365" max="15365" width="13.7109375" style="144" customWidth="1"/>
    <col min="15366" max="15366" width="16.42578125" style="144" customWidth="1"/>
    <col min="15367" max="15367" width="22.28515625" style="144" customWidth="1"/>
    <col min="15368" max="15368" width="21.28515625" style="144" customWidth="1"/>
    <col min="15369" max="15616" width="11.42578125" style="144"/>
    <col min="15617" max="15617" width="1.5703125" style="144" customWidth="1"/>
    <col min="15618" max="15618" width="28.5703125" style="144" customWidth="1"/>
    <col min="15619" max="15619" width="16.5703125" style="144" customWidth="1"/>
    <col min="15620" max="15620" width="82" style="144" customWidth="1"/>
    <col min="15621" max="15621" width="13.7109375" style="144" customWidth="1"/>
    <col min="15622" max="15622" width="16.42578125" style="144" customWidth="1"/>
    <col min="15623" max="15623" width="22.28515625" style="144" customWidth="1"/>
    <col min="15624" max="15624" width="21.28515625" style="144" customWidth="1"/>
    <col min="15625" max="15872" width="11.42578125" style="144"/>
    <col min="15873" max="15873" width="1.5703125" style="144" customWidth="1"/>
    <col min="15874" max="15874" width="28.5703125" style="144" customWidth="1"/>
    <col min="15875" max="15875" width="16.5703125" style="144" customWidth="1"/>
    <col min="15876" max="15876" width="82" style="144" customWidth="1"/>
    <col min="15877" max="15877" width="13.7109375" style="144" customWidth="1"/>
    <col min="15878" max="15878" width="16.42578125" style="144" customWidth="1"/>
    <col min="15879" max="15879" width="22.28515625" style="144" customWidth="1"/>
    <col min="15880" max="15880" width="21.28515625" style="144" customWidth="1"/>
    <col min="15881" max="16128" width="11.42578125" style="144"/>
    <col min="16129" max="16129" width="1.5703125" style="144" customWidth="1"/>
    <col min="16130" max="16130" width="28.5703125" style="144" customWidth="1"/>
    <col min="16131" max="16131" width="16.5703125" style="144" customWidth="1"/>
    <col min="16132" max="16132" width="82" style="144" customWidth="1"/>
    <col min="16133" max="16133" width="13.7109375" style="144" customWidth="1"/>
    <col min="16134" max="16134" width="16.42578125" style="144" customWidth="1"/>
    <col min="16135" max="16135" width="22.28515625" style="144" customWidth="1"/>
    <col min="16136" max="16136" width="21.28515625" style="144" customWidth="1"/>
    <col min="16137" max="16384" width="11.42578125" style="144"/>
  </cols>
  <sheetData>
    <row r="1" spans="1:19" s="783" customFormat="1" ht="28.5" customHeight="1" x14ac:dyDescent="0.3">
      <c r="A1" s="779"/>
      <c r="B1" s="780"/>
      <c r="C1" s="1348" t="s">
        <v>2066</v>
      </c>
      <c r="D1" s="1348"/>
      <c r="E1" s="1349" t="s">
        <v>2122</v>
      </c>
      <c r="F1" s="781"/>
      <c r="G1" s="781"/>
      <c r="H1" s="781"/>
      <c r="I1" s="782"/>
      <c r="J1" s="782"/>
      <c r="K1" s="782"/>
      <c r="L1" s="782"/>
      <c r="M1" s="782"/>
      <c r="N1" s="782"/>
      <c r="O1" s="782"/>
      <c r="P1" s="782"/>
      <c r="Q1" s="782"/>
      <c r="R1" s="782"/>
      <c r="S1" s="782"/>
    </row>
    <row r="2" spans="1:19" s="783" customFormat="1" ht="29.25" customHeight="1" thickBot="1" x14ac:dyDescent="0.3">
      <c r="A2" s="779"/>
      <c r="B2" s="784"/>
      <c r="C2" s="1351" t="s">
        <v>2067</v>
      </c>
      <c r="D2" s="1351"/>
      <c r="E2" s="1350"/>
      <c r="F2" s="785"/>
      <c r="G2" s="785"/>
      <c r="H2" s="786"/>
      <c r="I2" s="787"/>
      <c r="J2" s="787"/>
      <c r="K2" s="787"/>
      <c r="L2" s="787"/>
      <c r="M2" s="787"/>
      <c r="N2" s="787"/>
      <c r="O2" s="787"/>
      <c r="P2" s="787"/>
      <c r="Q2" s="787"/>
      <c r="R2" s="787"/>
      <c r="S2" s="787"/>
    </row>
    <row r="3" spans="1:19" ht="18.75" customHeight="1" x14ac:dyDescent="0.25">
      <c r="B3" s="1352" t="s">
        <v>163</v>
      </c>
      <c r="C3" s="789" t="s">
        <v>162</v>
      </c>
      <c r="D3" s="1402">
        <v>45162</v>
      </c>
      <c r="E3" s="1403"/>
      <c r="F3" s="790"/>
      <c r="G3" s="790"/>
      <c r="H3" s="790"/>
    </row>
    <row r="4" spans="1:19" ht="18.75" customHeight="1" x14ac:dyDescent="0.25">
      <c r="B4" s="1337"/>
      <c r="C4" s="791" t="s">
        <v>2068</v>
      </c>
      <c r="D4" s="1355">
        <f>+D3+100</f>
        <v>45262</v>
      </c>
      <c r="E4" s="1356"/>
      <c r="F4" s="790"/>
      <c r="G4" s="790"/>
      <c r="H4" s="790"/>
    </row>
    <row r="5" spans="1:19" ht="18.75" customHeight="1" x14ac:dyDescent="0.25">
      <c r="B5" s="792" t="s">
        <v>2069</v>
      </c>
      <c r="C5" s="1344" t="s">
        <v>2070</v>
      </c>
      <c r="D5" s="1325"/>
      <c r="E5" s="1326"/>
      <c r="F5" s="793"/>
      <c r="G5" s="793"/>
      <c r="H5" s="793"/>
    </row>
    <row r="6" spans="1:19" ht="18.75" customHeight="1" x14ac:dyDescent="0.25">
      <c r="B6" s="792" t="s">
        <v>2071</v>
      </c>
      <c r="C6" s="1344" t="s">
        <v>2072</v>
      </c>
      <c r="D6" s="1325"/>
      <c r="E6" s="1326"/>
      <c r="F6" s="793"/>
      <c r="G6" s="793"/>
      <c r="H6" s="793"/>
    </row>
    <row r="7" spans="1:19" ht="18.75" customHeight="1" x14ac:dyDescent="0.25">
      <c r="B7" s="792" t="s">
        <v>302</v>
      </c>
      <c r="C7" s="1344" t="s">
        <v>2073</v>
      </c>
      <c r="D7" s="1325"/>
      <c r="E7" s="1326"/>
      <c r="F7" s="794"/>
      <c r="G7" s="794"/>
      <c r="H7" s="794"/>
    </row>
    <row r="8" spans="1:19" ht="18.75" customHeight="1" x14ac:dyDescent="0.25">
      <c r="B8" s="792" t="s">
        <v>88</v>
      </c>
      <c r="C8" s="1344" t="s">
        <v>1336</v>
      </c>
      <c r="D8" s="1325"/>
      <c r="E8" s="1326"/>
      <c r="F8" s="794"/>
      <c r="G8" s="794"/>
      <c r="H8" s="794"/>
    </row>
    <row r="9" spans="1:19" ht="18.75" customHeight="1" x14ac:dyDescent="0.25">
      <c r="B9" s="792" t="s">
        <v>2074</v>
      </c>
      <c r="C9" s="1344" t="s">
        <v>308</v>
      </c>
      <c r="D9" s="1325"/>
      <c r="E9" s="1326"/>
      <c r="F9" s="794"/>
      <c r="G9" s="794"/>
      <c r="H9" s="794"/>
    </row>
    <row r="10" spans="1:19" ht="18.75" customHeight="1" x14ac:dyDescent="0.25">
      <c r="B10" s="792" t="s">
        <v>2075</v>
      </c>
      <c r="C10" s="1344" t="s">
        <v>3079</v>
      </c>
      <c r="D10" s="1325"/>
      <c r="E10" s="1326"/>
      <c r="F10" s="793"/>
      <c r="G10" s="793"/>
      <c r="H10" s="793"/>
    </row>
    <row r="11" spans="1:19" ht="18.75" customHeight="1" x14ac:dyDescent="0.25">
      <c r="B11" s="826" t="s">
        <v>2076</v>
      </c>
      <c r="C11" s="1357" t="s">
        <v>2116</v>
      </c>
      <c r="D11" s="1358"/>
      <c r="E11" s="1359"/>
      <c r="F11" s="794"/>
      <c r="G11" s="794"/>
      <c r="H11" s="794"/>
    </row>
    <row r="12" spans="1:19" ht="18.75" customHeight="1" thickBot="1" x14ac:dyDescent="0.3">
      <c r="B12" s="795" t="s">
        <v>2077</v>
      </c>
      <c r="C12" s="1345">
        <v>100000</v>
      </c>
      <c r="D12" s="1346"/>
      <c r="E12" s="1347"/>
      <c r="F12" s="1008" t="s">
        <v>3080</v>
      </c>
      <c r="G12" s="796"/>
      <c r="H12" s="796"/>
    </row>
    <row r="13" spans="1:19" ht="18.75" customHeight="1" thickBot="1" x14ac:dyDescent="0.3">
      <c r="B13" s="1323" t="s">
        <v>2078</v>
      </c>
      <c r="C13" s="797" t="s">
        <v>2079</v>
      </c>
      <c r="D13" s="798" t="s">
        <v>2080</v>
      </c>
      <c r="E13" s="799" t="s">
        <v>2081</v>
      </c>
      <c r="F13" s="796"/>
      <c r="G13" s="796"/>
      <c r="H13" s="796"/>
    </row>
    <row r="14" spans="1:19" ht="18.75" customHeight="1" x14ac:dyDescent="0.25">
      <c r="B14" s="1323"/>
      <c r="C14" s="800" t="s">
        <v>2082</v>
      </c>
      <c r="D14" s="801" t="s">
        <v>2821</v>
      </c>
      <c r="E14" s="802">
        <v>80000</v>
      </c>
      <c r="F14" s="803"/>
      <c r="G14" s="803"/>
      <c r="H14" s="803"/>
    </row>
    <row r="15" spans="1:19" ht="18.75" customHeight="1" x14ac:dyDescent="0.25">
      <c r="B15" s="1323"/>
      <c r="C15" s="800"/>
      <c r="D15" s="801"/>
      <c r="E15" s="802">
        <v>0</v>
      </c>
      <c r="F15" s="803"/>
      <c r="G15" s="803"/>
      <c r="H15" s="803"/>
    </row>
    <row r="16" spans="1:19" ht="18.75" customHeight="1" x14ac:dyDescent="0.25">
      <c r="B16" s="1323"/>
      <c r="C16" s="800"/>
      <c r="D16" s="801"/>
      <c r="E16" s="804"/>
      <c r="F16" s="803"/>
      <c r="G16" s="803"/>
      <c r="H16" s="803"/>
    </row>
    <row r="17" spans="1:8" ht="18.75" customHeight="1" x14ac:dyDescent="0.25">
      <c r="B17" s="792" t="s">
        <v>2083</v>
      </c>
      <c r="C17" s="1324">
        <f>SUM(E14:E16)</f>
        <v>80000</v>
      </c>
      <c r="D17" s="1325"/>
      <c r="E17" s="1326"/>
      <c r="F17" s="796"/>
      <c r="G17" s="796"/>
      <c r="H17" s="796"/>
    </row>
    <row r="18" spans="1:8" ht="18.75" customHeight="1" x14ac:dyDescent="0.25">
      <c r="B18" s="792" t="s">
        <v>2084</v>
      </c>
      <c r="C18" s="1327">
        <f>+C17/C12</f>
        <v>0.8</v>
      </c>
      <c r="D18" s="1328"/>
      <c r="E18" s="1329"/>
      <c r="F18" s="805"/>
      <c r="G18" s="805"/>
      <c r="H18" s="805"/>
    </row>
    <row r="19" spans="1:8" ht="18.75" customHeight="1" x14ac:dyDescent="0.25">
      <c r="B19" s="792" t="s">
        <v>2085</v>
      </c>
      <c r="C19" s="1344">
        <v>1</v>
      </c>
      <c r="D19" s="1325"/>
      <c r="E19" s="1326"/>
      <c r="F19" s="793"/>
      <c r="G19" s="793"/>
      <c r="H19" s="793"/>
    </row>
    <row r="20" spans="1:8" ht="18.75" customHeight="1" x14ac:dyDescent="0.25">
      <c r="B20" s="1337" t="s">
        <v>2086</v>
      </c>
      <c r="C20" s="806" t="s">
        <v>2087</v>
      </c>
      <c r="D20" s="807"/>
      <c r="E20" s="808"/>
      <c r="F20" s="793"/>
      <c r="G20" s="793"/>
      <c r="H20" s="793"/>
    </row>
    <row r="21" spans="1:8" ht="18.75" customHeight="1" x14ac:dyDescent="0.25">
      <c r="B21" s="1337"/>
      <c r="C21" s="806" t="s">
        <v>2088</v>
      </c>
      <c r="D21" s="809" t="s">
        <v>2089</v>
      </c>
      <c r="E21" s="808"/>
      <c r="F21" s="793"/>
      <c r="G21" s="793"/>
      <c r="H21" s="793"/>
    </row>
    <row r="22" spans="1:8" ht="18.75" customHeight="1" x14ac:dyDescent="0.25">
      <c r="B22" s="1337"/>
      <c r="C22" s="806" t="s">
        <v>2090</v>
      </c>
      <c r="D22" s="807"/>
      <c r="E22" s="808"/>
      <c r="F22" s="793"/>
      <c r="G22" s="793"/>
      <c r="H22" s="793"/>
    </row>
    <row r="23" spans="1:8" ht="18.75" customHeight="1" x14ac:dyDescent="0.25">
      <c r="B23" s="792" t="s">
        <v>2091</v>
      </c>
      <c r="C23" s="1338" t="s">
        <v>2092</v>
      </c>
      <c r="D23" s="1321"/>
      <c r="E23" s="1322"/>
      <c r="F23" s="793"/>
      <c r="G23" s="793"/>
      <c r="H23" s="793"/>
    </row>
    <row r="24" spans="1:8" ht="18.75" customHeight="1" x14ac:dyDescent="0.25">
      <c r="B24" s="792" t="s">
        <v>153</v>
      </c>
      <c r="C24" s="1338" t="s">
        <v>2093</v>
      </c>
      <c r="D24" s="1321"/>
      <c r="E24" s="1322"/>
      <c r="F24" s="793"/>
      <c r="G24" s="793"/>
      <c r="H24" s="793"/>
    </row>
    <row r="25" spans="1:8" ht="18.75" customHeight="1" thickBot="1" x14ac:dyDescent="0.3">
      <c r="B25" s="810" t="s">
        <v>2094</v>
      </c>
      <c r="C25" s="1339">
        <v>4</v>
      </c>
      <c r="D25" s="1340"/>
      <c r="E25" s="808" t="s">
        <v>2095</v>
      </c>
      <c r="F25" s="793"/>
      <c r="G25" s="793"/>
      <c r="H25" s="793"/>
    </row>
    <row r="26" spans="1:8" ht="48.75" x14ac:dyDescent="0.25">
      <c r="A26" s="788" t="s">
        <v>2096</v>
      </c>
      <c r="B26" s="864" t="s">
        <v>2097</v>
      </c>
      <c r="C26" s="1341" t="s">
        <v>2117</v>
      </c>
      <c r="D26" s="1342"/>
      <c r="E26" s="1343"/>
      <c r="F26" s="793"/>
      <c r="G26" s="793"/>
      <c r="H26" s="793"/>
    </row>
    <row r="27" spans="1:8" ht="18" customHeight="1" x14ac:dyDescent="0.25">
      <c r="B27" s="811" t="s">
        <v>2098</v>
      </c>
      <c r="C27" s="1320">
        <v>505</v>
      </c>
      <c r="D27" s="1321"/>
      <c r="E27" s="1322"/>
      <c r="F27" s="812"/>
      <c r="G27" s="812"/>
      <c r="H27" s="812"/>
    </row>
    <row r="28" spans="1:8" ht="22.5" customHeight="1" x14ac:dyDescent="0.25">
      <c r="A28" s="788" t="s">
        <v>2099</v>
      </c>
      <c r="B28" s="811" t="s">
        <v>2100</v>
      </c>
      <c r="C28" s="1317" t="s">
        <v>2118</v>
      </c>
      <c r="D28" s="1318"/>
      <c r="E28" s="1319"/>
      <c r="F28" s="812"/>
      <c r="G28" s="812"/>
      <c r="H28" s="812"/>
    </row>
    <row r="29" spans="1:8" ht="48.75" x14ac:dyDescent="0.25">
      <c r="A29" s="788" t="s">
        <v>2096</v>
      </c>
      <c r="B29" s="811" t="s">
        <v>2103</v>
      </c>
      <c r="C29" s="1320" t="s">
        <v>2119</v>
      </c>
      <c r="D29" s="1321"/>
      <c r="E29" s="1322"/>
      <c r="F29" s="813"/>
      <c r="G29" s="813"/>
      <c r="H29" s="813"/>
    </row>
    <row r="30" spans="1:8" ht="15.75" x14ac:dyDescent="0.25">
      <c r="B30" s="1330" t="s">
        <v>2105</v>
      </c>
      <c r="C30" s="814" t="s">
        <v>2106</v>
      </c>
      <c r="D30" s="815"/>
      <c r="E30" s="816"/>
      <c r="F30" s="817"/>
      <c r="G30" s="817"/>
      <c r="H30" s="817"/>
    </row>
    <row r="31" spans="1:8" ht="16.5" thickBot="1" x14ac:dyDescent="0.3">
      <c r="B31" s="1331"/>
      <c r="C31" s="814" t="s">
        <v>2107</v>
      </c>
      <c r="D31" s="97" t="s">
        <v>2089</v>
      </c>
      <c r="E31" s="816"/>
      <c r="F31" s="817"/>
      <c r="G31" s="817"/>
      <c r="H31" s="817"/>
    </row>
    <row r="32" spans="1:8" ht="15.75" x14ac:dyDescent="0.25">
      <c r="B32" s="818" t="s">
        <v>2108</v>
      </c>
      <c r="C32" s="1332" t="s">
        <v>2822</v>
      </c>
      <c r="D32" s="1333"/>
      <c r="E32" s="1334" t="s">
        <v>2109</v>
      </c>
      <c r="F32" s="819"/>
      <c r="G32" s="819"/>
      <c r="H32" s="819"/>
    </row>
    <row r="33" spans="1:8" ht="111.75" x14ac:dyDescent="0.25">
      <c r="A33" s="788" t="s">
        <v>2110</v>
      </c>
      <c r="B33" s="820" t="s">
        <v>2111</v>
      </c>
      <c r="C33" s="1335" t="s">
        <v>2823</v>
      </c>
      <c r="D33" s="1336"/>
      <c r="E33" s="1334"/>
      <c r="F33" s="821"/>
      <c r="G33" s="821"/>
      <c r="H33" s="821"/>
    </row>
    <row r="34" spans="1:8" ht="15.75" x14ac:dyDescent="0.25">
      <c r="B34" s="973" t="s">
        <v>2108</v>
      </c>
      <c r="C34" s="1311" t="s">
        <v>2121</v>
      </c>
      <c r="D34" s="1312"/>
      <c r="E34" s="1313" t="s">
        <v>2112</v>
      </c>
      <c r="F34" s="819"/>
      <c r="G34" s="819"/>
      <c r="H34" s="819"/>
    </row>
    <row r="35" spans="1:8" ht="65.25" thickBot="1" x14ac:dyDescent="0.3">
      <c r="A35" s="788" t="s">
        <v>2102</v>
      </c>
      <c r="B35" s="974" t="s">
        <v>2114</v>
      </c>
      <c r="C35" s="1315" t="s">
        <v>2276</v>
      </c>
      <c r="D35" s="1316"/>
      <c r="E35" s="1314"/>
      <c r="F35" s="821"/>
      <c r="G35" s="821"/>
      <c r="H35" s="821"/>
    </row>
  </sheetData>
  <mergeCells count="33">
    <mergeCell ref="B3:B4"/>
    <mergeCell ref="D3:E3"/>
    <mergeCell ref="D4:E4"/>
    <mergeCell ref="C10:E10"/>
    <mergeCell ref="C11:E11"/>
    <mergeCell ref="C12:E12"/>
    <mergeCell ref="C1:D1"/>
    <mergeCell ref="E1:E2"/>
    <mergeCell ref="C2:D2"/>
    <mergeCell ref="C5:E5"/>
    <mergeCell ref="C6:E6"/>
    <mergeCell ref="C7:E7"/>
    <mergeCell ref="C8:E8"/>
    <mergeCell ref="C9:E9"/>
    <mergeCell ref="B13:B16"/>
    <mergeCell ref="C17:E17"/>
    <mergeCell ref="C18:E18"/>
    <mergeCell ref="B30:B31"/>
    <mergeCell ref="C32:D32"/>
    <mergeCell ref="E32:E33"/>
    <mergeCell ref="C33:D33"/>
    <mergeCell ref="B20:B22"/>
    <mergeCell ref="C23:E23"/>
    <mergeCell ref="C24:E24"/>
    <mergeCell ref="C25:D25"/>
    <mergeCell ref="C26:E26"/>
    <mergeCell ref="C27:E27"/>
    <mergeCell ref="C19:E19"/>
    <mergeCell ref="C34:D34"/>
    <mergeCell ref="E34:E35"/>
    <mergeCell ref="C35:D35"/>
    <mergeCell ref="C28:E28"/>
    <mergeCell ref="C29:E29"/>
  </mergeCells>
  <pageMargins left="0.54" right="0.37" top="0.48" bottom="0.54" header="0.31496062992125984" footer="0.31496062992125984"/>
  <pageSetup paperSize="9" scale="66"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sheetPr>
  <dimension ref="A1:X66"/>
  <sheetViews>
    <sheetView view="pageBreakPreview" zoomScaleNormal="100" zoomScaleSheetLayoutView="100" workbookViewId="0">
      <selection activeCell="D7" sqref="D7"/>
    </sheetView>
  </sheetViews>
  <sheetFormatPr baseColWidth="10" defaultColWidth="11.42578125" defaultRowHeight="15" x14ac:dyDescent="0.25"/>
  <cols>
    <col min="1" max="1" width="2.28515625" style="133" customWidth="1"/>
    <col min="2" max="2" width="4.7109375" style="134" customWidth="1"/>
    <col min="3" max="3" width="21.7109375" style="135" customWidth="1"/>
    <col min="4" max="4" width="61.140625" style="135" customWidth="1"/>
    <col min="5" max="5" width="11.7109375" style="102" bestFit="1" customWidth="1"/>
    <col min="6" max="6" width="6"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2066</v>
      </c>
      <c r="E1" s="151"/>
      <c r="F1" s="151"/>
      <c r="G1" s="151"/>
      <c r="H1" s="151"/>
      <c r="I1" s="151"/>
      <c r="J1" s="152"/>
      <c r="K1" s="145"/>
    </row>
    <row r="2" spans="1:14" ht="22.5" x14ac:dyDescent="0.3">
      <c r="B2" s="159"/>
      <c r="C2" s="239"/>
      <c r="D2" s="145" t="s">
        <v>359</v>
      </c>
      <c r="E2" s="145"/>
      <c r="F2" s="146"/>
      <c r="G2" s="146"/>
      <c r="H2" s="146"/>
      <c r="I2" s="146" t="s">
        <v>309</v>
      </c>
      <c r="J2" s="153" t="s">
        <v>2416</v>
      </c>
      <c r="K2" s="270"/>
      <c r="L2" s="116"/>
    </row>
    <row r="3" spans="1:14" ht="20.25" x14ac:dyDescent="0.3">
      <c r="B3" s="159"/>
      <c r="C3" s="239"/>
      <c r="D3" s="147" t="s">
        <v>3078</v>
      </c>
      <c r="E3" s="145"/>
      <c r="F3" s="145"/>
      <c r="G3" s="145"/>
      <c r="H3" s="145"/>
      <c r="I3" s="145"/>
      <c r="J3" s="154"/>
      <c r="K3" s="271"/>
      <c r="L3" s="116"/>
    </row>
    <row r="4" spans="1:14" s="56" customFormat="1" ht="15.75" x14ac:dyDescent="0.25">
      <c r="A4" s="133"/>
      <c r="B4" s="161"/>
      <c r="C4" s="240" t="s">
        <v>86</v>
      </c>
      <c r="D4" s="148" t="s">
        <v>454</v>
      </c>
      <c r="E4" s="149"/>
      <c r="F4" s="165"/>
      <c r="G4" s="165"/>
      <c r="H4" s="165"/>
      <c r="I4" s="165"/>
      <c r="J4" s="155"/>
      <c r="K4" s="272"/>
      <c r="L4" s="129"/>
      <c r="N4" s="144"/>
    </row>
    <row r="5" spans="1:14" s="56" customFormat="1" ht="15.75" x14ac:dyDescent="0.25">
      <c r="A5" s="133"/>
      <c r="B5" s="161"/>
      <c r="C5" s="240" t="s">
        <v>305</v>
      </c>
      <c r="D5" s="149" t="s">
        <v>306</v>
      </c>
      <c r="E5" s="1139" t="s">
        <v>307</v>
      </c>
      <c r="F5" s="1139"/>
      <c r="G5" s="1140" t="s">
        <v>315</v>
      </c>
      <c r="H5" s="1140"/>
      <c r="I5" s="1140"/>
      <c r="J5" s="1010" t="s">
        <v>3083</v>
      </c>
      <c r="K5" s="165"/>
      <c r="L5" s="129"/>
      <c r="N5" s="144"/>
    </row>
    <row r="6" spans="1:14" s="56" customFormat="1" ht="15.75" x14ac:dyDescent="0.25">
      <c r="A6" s="133"/>
      <c r="B6" s="161"/>
      <c r="C6" s="241" t="s">
        <v>302</v>
      </c>
      <c r="D6" s="150" t="s">
        <v>151</v>
      </c>
      <c r="E6" s="1141">
        <v>45162</v>
      </c>
      <c r="F6" s="1141"/>
      <c r="G6" s="166" t="s">
        <v>311</v>
      </c>
      <c r="H6" s="166"/>
      <c r="I6" s="224">
        <v>1</v>
      </c>
      <c r="J6" s="246" t="s">
        <v>308</v>
      </c>
      <c r="K6" s="273"/>
      <c r="L6" s="129"/>
    </row>
    <row r="7" spans="1:14" s="56" customFormat="1" ht="15.75" x14ac:dyDescent="0.25">
      <c r="A7" s="133"/>
      <c r="B7" s="161"/>
      <c r="C7" s="241" t="s">
        <v>88</v>
      </c>
      <c r="D7" s="150" t="s">
        <v>152</v>
      </c>
      <c r="E7" s="1141">
        <f>+E6+10</f>
        <v>45172</v>
      </c>
      <c r="F7" s="1141"/>
      <c r="G7" s="167" t="s">
        <v>312</v>
      </c>
      <c r="H7" s="167"/>
      <c r="I7" s="224">
        <v>0</v>
      </c>
      <c r="J7" s="247"/>
      <c r="K7" s="274"/>
      <c r="L7" s="129"/>
    </row>
    <row r="8" spans="1:14" ht="15.75" thickBot="1" x14ac:dyDescent="0.3">
      <c r="B8" s="159"/>
      <c r="C8" s="258"/>
      <c r="D8" s="156"/>
      <c r="E8" s="157"/>
      <c r="F8" s="157"/>
      <c r="G8" s="243" t="s">
        <v>313</v>
      </c>
      <c r="H8" s="243"/>
      <c r="I8" s="244" t="s">
        <v>314</v>
      </c>
      <c r="J8" s="158"/>
      <c r="K8" s="168"/>
      <c r="L8" s="116"/>
    </row>
    <row r="9" spans="1:14" ht="15.75" thickBot="1" x14ac:dyDescent="0.3">
      <c r="B9" s="159"/>
      <c r="C9" s="164"/>
      <c r="D9" s="164"/>
      <c r="E9" s="143"/>
      <c r="G9" s="168"/>
      <c r="H9" s="168"/>
      <c r="I9" s="225"/>
      <c r="J9" s="143"/>
      <c r="K9" s="168"/>
      <c r="L9" s="116"/>
    </row>
    <row r="10" spans="1:14" ht="15.75" thickBot="1" x14ac:dyDescent="0.3">
      <c r="C10" s="1270" t="s">
        <v>301</v>
      </c>
      <c r="D10" s="1271"/>
      <c r="E10" s="1274" t="s">
        <v>244</v>
      </c>
      <c r="F10" s="1276" t="s">
        <v>318</v>
      </c>
      <c r="G10" s="1276"/>
      <c r="H10" s="1276"/>
      <c r="I10" s="1277" t="s">
        <v>245</v>
      </c>
      <c r="J10" s="1278"/>
      <c r="K10" s="116"/>
      <c r="L10" s="116"/>
    </row>
    <row r="11" spans="1:14" s="132" customFormat="1" thickBot="1" x14ac:dyDescent="0.25">
      <c r="A11" s="136"/>
      <c r="B11" s="137"/>
      <c r="C11" s="1272"/>
      <c r="D11" s="1273"/>
      <c r="E11" s="1275"/>
      <c r="F11" s="237" t="s">
        <v>311</v>
      </c>
      <c r="G11" s="237" t="s">
        <v>312</v>
      </c>
      <c r="H11" s="237" t="s">
        <v>313</v>
      </c>
      <c r="I11" s="1279"/>
      <c r="J11" s="1280"/>
      <c r="K11" s="275"/>
      <c r="L11" s="276"/>
    </row>
    <row r="12" spans="1:14" s="132" customFormat="1" ht="14.25" x14ac:dyDescent="0.2">
      <c r="A12" s="136"/>
      <c r="B12" s="137" t="s">
        <v>356</v>
      </c>
      <c r="C12" s="1410"/>
      <c r="D12" s="1411"/>
      <c r="E12" s="140"/>
      <c r="F12" s="140"/>
      <c r="G12" s="141"/>
      <c r="H12" s="141"/>
      <c r="I12" s="199"/>
      <c r="J12" s="230"/>
      <c r="K12" s="233"/>
      <c r="L12" s="276"/>
    </row>
    <row r="13" spans="1:14" ht="31.5" x14ac:dyDescent="0.25">
      <c r="A13" s="133">
        <v>11</v>
      </c>
      <c r="B13" s="134">
        <f>+K13</f>
        <v>0</v>
      </c>
      <c r="C13" s="1412" t="s">
        <v>513</v>
      </c>
      <c r="D13" s="1413"/>
      <c r="E13" s="139"/>
      <c r="F13" s="139">
        <f t="shared" ref="F13:F31" si="0">SUMIF(E13,G$6,I$6)</f>
        <v>0</v>
      </c>
      <c r="G13" s="142">
        <f t="shared" ref="G13:G31" si="1">SUMIF(G$7,E13,I$6)</f>
        <v>0</v>
      </c>
      <c r="H13" s="142">
        <f>SUMIF(E13,G$8,I$6)</f>
        <v>0</v>
      </c>
      <c r="I13" s="1266"/>
      <c r="J13" s="1267"/>
      <c r="K13" s="277"/>
      <c r="L13" s="278"/>
      <c r="M13" s="143"/>
    </row>
    <row r="14" spans="1:14" ht="31.5" x14ac:dyDescent="0.25">
      <c r="A14" s="133">
        <v>11</v>
      </c>
      <c r="B14" s="134">
        <f t="shared" ref="B14:B45" si="2">+K14</f>
        <v>0</v>
      </c>
      <c r="C14" s="1406" t="s">
        <v>514</v>
      </c>
      <c r="D14" s="1407"/>
      <c r="E14" s="138"/>
      <c r="F14" s="139">
        <f t="shared" si="0"/>
        <v>0</v>
      </c>
      <c r="G14" s="142">
        <f t="shared" si="1"/>
        <v>0</v>
      </c>
      <c r="H14" s="142">
        <f t="shared" ref="H14:H31" si="3">SUMIF(E14,G$8,I$6)</f>
        <v>0</v>
      </c>
      <c r="I14" s="259"/>
      <c r="J14" s="260"/>
      <c r="K14" s="277"/>
      <c r="L14" s="278"/>
      <c r="M14" s="143"/>
    </row>
    <row r="15" spans="1:14" ht="31.5" x14ac:dyDescent="0.25">
      <c r="A15" s="133">
        <v>11</v>
      </c>
      <c r="B15" s="134">
        <f t="shared" si="2"/>
        <v>0</v>
      </c>
      <c r="C15" s="1406" t="s">
        <v>515</v>
      </c>
      <c r="D15" s="1407"/>
      <c r="E15" s="138"/>
      <c r="F15" s="139">
        <f t="shared" si="0"/>
        <v>0</v>
      </c>
      <c r="G15" s="142">
        <f t="shared" si="1"/>
        <v>0</v>
      </c>
      <c r="H15" s="142">
        <f t="shared" si="3"/>
        <v>0</v>
      </c>
      <c r="I15" s="259"/>
      <c r="J15" s="260"/>
      <c r="K15" s="277"/>
      <c r="L15" s="278"/>
      <c r="M15" s="143"/>
    </row>
    <row r="16" spans="1:14" ht="16.5" x14ac:dyDescent="0.25">
      <c r="A16" s="133">
        <v>1</v>
      </c>
      <c r="B16" s="134">
        <f t="shared" si="2"/>
        <v>0</v>
      </c>
      <c r="C16" s="1406" t="s">
        <v>516</v>
      </c>
      <c r="D16" s="1407"/>
      <c r="E16" s="138"/>
      <c r="F16" s="139">
        <f t="shared" si="0"/>
        <v>0</v>
      </c>
      <c r="G16" s="142">
        <f t="shared" si="1"/>
        <v>0</v>
      </c>
      <c r="H16" s="142">
        <f t="shared" si="3"/>
        <v>0</v>
      </c>
      <c r="I16" s="259"/>
      <c r="J16" s="260"/>
      <c r="K16" s="277"/>
      <c r="L16" s="278"/>
      <c r="M16" s="143"/>
    </row>
    <row r="17" spans="1:13" ht="31.5" x14ac:dyDescent="0.25">
      <c r="A17" s="133">
        <v>11</v>
      </c>
      <c r="B17" s="134">
        <f t="shared" si="2"/>
        <v>0</v>
      </c>
      <c r="C17" s="1406" t="s">
        <v>517</v>
      </c>
      <c r="D17" s="1407"/>
      <c r="E17" s="138"/>
      <c r="F17" s="139">
        <f t="shared" si="0"/>
        <v>0</v>
      </c>
      <c r="G17" s="142">
        <f t="shared" si="1"/>
        <v>0</v>
      </c>
      <c r="H17" s="142">
        <f t="shared" si="3"/>
        <v>0</v>
      </c>
      <c r="I17" s="259"/>
      <c r="J17" s="260"/>
      <c r="K17" s="277"/>
      <c r="L17" s="278"/>
      <c r="M17" s="143"/>
    </row>
    <row r="18" spans="1:13" ht="16.5" x14ac:dyDescent="0.25">
      <c r="A18" s="133">
        <v>1</v>
      </c>
      <c r="B18" s="134">
        <f t="shared" si="2"/>
        <v>0</v>
      </c>
      <c r="C18" s="1406" t="s">
        <v>518</v>
      </c>
      <c r="D18" s="1407"/>
      <c r="E18" s="138"/>
      <c r="F18" s="139">
        <f t="shared" si="0"/>
        <v>0</v>
      </c>
      <c r="G18" s="142">
        <f t="shared" si="1"/>
        <v>0</v>
      </c>
      <c r="H18" s="142">
        <f t="shared" si="3"/>
        <v>0</v>
      </c>
      <c r="I18" s="259"/>
      <c r="J18" s="260"/>
      <c r="K18" s="277"/>
      <c r="L18" s="278"/>
      <c r="M18" s="143"/>
    </row>
    <row r="19" spans="1:13" ht="16.5" x14ac:dyDescent="0.25">
      <c r="A19" s="133">
        <v>1</v>
      </c>
      <c r="B19" s="134">
        <f t="shared" si="2"/>
        <v>0</v>
      </c>
      <c r="C19" s="1406" t="s">
        <v>2824</v>
      </c>
      <c r="D19" s="1407"/>
      <c r="E19" s="138"/>
      <c r="F19" s="139">
        <f t="shared" si="0"/>
        <v>0</v>
      </c>
      <c r="G19" s="142">
        <f t="shared" si="1"/>
        <v>0</v>
      </c>
      <c r="H19" s="142">
        <f t="shared" si="3"/>
        <v>0</v>
      </c>
      <c r="I19" s="259"/>
      <c r="J19" s="260"/>
      <c r="K19" s="277"/>
      <c r="L19" s="278"/>
      <c r="M19" s="143"/>
    </row>
    <row r="20" spans="1:13" ht="31.5" x14ac:dyDescent="0.25">
      <c r="A20" s="133">
        <v>11</v>
      </c>
      <c r="B20" s="134">
        <f t="shared" si="2"/>
        <v>0</v>
      </c>
      <c r="C20" s="1406" t="s">
        <v>519</v>
      </c>
      <c r="D20" s="1407"/>
      <c r="E20" s="138"/>
      <c r="F20" s="139">
        <f t="shared" si="0"/>
        <v>0</v>
      </c>
      <c r="G20" s="142">
        <f t="shared" si="1"/>
        <v>0</v>
      </c>
      <c r="H20" s="142">
        <f t="shared" si="3"/>
        <v>0</v>
      </c>
      <c r="I20" s="259"/>
      <c r="J20" s="260"/>
      <c r="K20" s="277"/>
      <c r="L20" s="278"/>
      <c r="M20" s="143"/>
    </row>
    <row r="21" spans="1:13" ht="31.5" x14ac:dyDescent="0.25">
      <c r="A21" s="133">
        <v>11</v>
      </c>
      <c r="B21" s="134">
        <f t="shared" si="2"/>
        <v>0</v>
      </c>
      <c r="C21" s="1406" t="s">
        <v>520</v>
      </c>
      <c r="D21" s="1407"/>
      <c r="E21" s="138"/>
      <c r="F21" s="139">
        <f t="shared" si="0"/>
        <v>0</v>
      </c>
      <c r="G21" s="142">
        <f t="shared" si="1"/>
        <v>0</v>
      </c>
      <c r="H21" s="142">
        <f t="shared" si="3"/>
        <v>0</v>
      </c>
      <c r="I21" s="259"/>
      <c r="J21" s="260"/>
      <c r="K21" s="277"/>
      <c r="L21" s="278"/>
      <c r="M21" s="143"/>
    </row>
    <row r="22" spans="1:13" ht="16.5" x14ac:dyDescent="0.25">
      <c r="A22" s="133">
        <v>1</v>
      </c>
      <c r="B22" s="134">
        <f t="shared" si="2"/>
        <v>0</v>
      </c>
      <c r="C22" s="1406" t="s">
        <v>2827</v>
      </c>
      <c r="D22" s="1407"/>
      <c r="E22" s="138"/>
      <c r="F22" s="139">
        <f t="shared" si="0"/>
        <v>0</v>
      </c>
      <c r="G22" s="142">
        <f t="shared" si="1"/>
        <v>0</v>
      </c>
      <c r="H22" s="142">
        <f t="shared" si="3"/>
        <v>0</v>
      </c>
      <c r="I22" s="259"/>
      <c r="J22" s="260"/>
      <c r="K22" s="277"/>
      <c r="L22" s="278"/>
      <c r="M22" s="143"/>
    </row>
    <row r="23" spans="1:13" ht="16.5" x14ac:dyDescent="0.25">
      <c r="A23" s="133">
        <v>1</v>
      </c>
      <c r="B23" s="134">
        <f t="shared" si="2"/>
        <v>0</v>
      </c>
      <c r="C23" s="1406" t="s">
        <v>522</v>
      </c>
      <c r="D23" s="1407"/>
      <c r="E23" s="138"/>
      <c r="F23" s="139">
        <f t="shared" si="0"/>
        <v>0</v>
      </c>
      <c r="G23" s="142">
        <f t="shared" si="1"/>
        <v>0</v>
      </c>
      <c r="H23" s="142">
        <f t="shared" si="3"/>
        <v>0</v>
      </c>
      <c r="I23" s="259"/>
      <c r="J23" s="260"/>
      <c r="K23" s="277"/>
      <c r="L23" s="278"/>
      <c r="M23" s="143"/>
    </row>
    <row r="24" spans="1:13" ht="16.5" x14ac:dyDescent="0.25">
      <c r="A24" s="133">
        <v>1</v>
      </c>
      <c r="B24" s="134">
        <f t="shared" si="2"/>
        <v>0</v>
      </c>
      <c r="C24" s="1406" t="s">
        <v>523</v>
      </c>
      <c r="D24" s="1407"/>
      <c r="E24" s="138"/>
      <c r="F24" s="139">
        <f t="shared" si="0"/>
        <v>0</v>
      </c>
      <c r="G24" s="142">
        <f t="shared" si="1"/>
        <v>0</v>
      </c>
      <c r="H24" s="142">
        <f t="shared" si="3"/>
        <v>0</v>
      </c>
      <c r="I24" s="259"/>
      <c r="J24" s="260"/>
      <c r="K24" s="277"/>
      <c r="L24" s="278"/>
      <c r="M24" s="143"/>
    </row>
    <row r="25" spans="1:13" ht="16.5" x14ac:dyDescent="0.25">
      <c r="A25" s="133">
        <v>1</v>
      </c>
      <c r="B25" s="134">
        <f t="shared" si="2"/>
        <v>0</v>
      </c>
      <c r="C25" s="1406" t="s">
        <v>524</v>
      </c>
      <c r="D25" s="1407"/>
      <c r="E25" s="138"/>
      <c r="F25" s="139">
        <f t="shared" si="0"/>
        <v>0</v>
      </c>
      <c r="G25" s="142">
        <f t="shared" si="1"/>
        <v>0</v>
      </c>
      <c r="H25" s="142">
        <f t="shared" si="3"/>
        <v>0</v>
      </c>
      <c r="I25" s="259"/>
      <c r="J25" s="260"/>
      <c r="K25" s="277"/>
      <c r="L25" s="278"/>
      <c r="M25" s="143"/>
    </row>
    <row r="26" spans="1:13" ht="16.5" x14ac:dyDescent="0.25">
      <c r="A26" s="133">
        <v>1</v>
      </c>
      <c r="B26" s="134">
        <f t="shared" si="2"/>
        <v>0</v>
      </c>
      <c r="C26" s="1406" t="s">
        <v>525</v>
      </c>
      <c r="D26" s="1407"/>
      <c r="E26" s="138"/>
      <c r="F26" s="139">
        <f t="shared" si="0"/>
        <v>0</v>
      </c>
      <c r="G26" s="142">
        <f t="shared" si="1"/>
        <v>0</v>
      </c>
      <c r="H26" s="142">
        <f t="shared" si="3"/>
        <v>0</v>
      </c>
      <c r="I26" s="259"/>
      <c r="J26" s="260"/>
      <c r="K26" s="277"/>
      <c r="L26" s="278"/>
      <c r="M26" s="143"/>
    </row>
    <row r="27" spans="1:13" ht="16.5" x14ac:dyDescent="0.25">
      <c r="A27" s="133">
        <v>1</v>
      </c>
      <c r="B27" s="134">
        <f t="shared" si="2"/>
        <v>0</v>
      </c>
      <c r="C27" s="1406" t="s">
        <v>526</v>
      </c>
      <c r="D27" s="1407"/>
      <c r="E27" s="138"/>
      <c r="F27" s="139">
        <f t="shared" si="0"/>
        <v>0</v>
      </c>
      <c r="G27" s="142">
        <f t="shared" si="1"/>
        <v>0</v>
      </c>
      <c r="H27" s="142">
        <f t="shared" si="3"/>
        <v>0</v>
      </c>
      <c r="I27" s="259"/>
      <c r="J27" s="260"/>
      <c r="K27" s="277"/>
      <c r="L27" s="278"/>
      <c r="M27" s="143"/>
    </row>
    <row r="28" spans="1:13" ht="31.5" x14ac:dyDescent="0.25">
      <c r="A28" s="133">
        <v>11</v>
      </c>
      <c r="B28" s="134">
        <f t="shared" si="2"/>
        <v>0</v>
      </c>
      <c r="C28" s="1406" t="s">
        <v>2829</v>
      </c>
      <c r="D28" s="1407"/>
      <c r="E28" s="138"/>
      <c r="F28" s="139">
        <f t="shared" si="0"/>
        <v>0</v>
      </c>
      <c r="G28" s="142">
        <f t="shared" si="1"/>
        <v>0</v>
      </c>
      <c r="H28" s="142">
        <f t="shared" si="3"/>
        <v>0</v>
      </c>
      <c r="I28" s="259"/>
      <c r="J28" s="260"/>
      <c r="K28" s="277"/>
      <c r="L28" s="278"/>
      <c r="M28" s="143"/>
    </row>
    <row r="29" spans="1:13" x14ac:dyDescent="0.25">
      <c r="B29" s="134">
        <f t="shared" si="2"/>
        <v>0</v>
      </c>
      <c r="C29" s="1408" t="s">
        <v>530</v>
      </c>
      <c r="D29" s="1409"/>
      <c r="E29" s="138"/>
      <c r="F29" s="139">
        <f t="shared" si="0"/>
        <v>0</v>
      </c>
      <c r="G29" s="142">
        <f t="shared" si="1"/>
        <v>0</v>
      </c>
      <c r="H29" s="142">
        <f t="shared" si="3"/>
        <v>0</v>
      </c>
      <c r="I29" s="259"/>
      <c r="J29" s="260"/>
      <c r="K29" s="277"/>
      <c r="L29" s="278"/>
      <c r="M29" s="143"/>
    </row>
    <row r="30" spans="1:13" x14ac:dyDescent="0.25">
      <c r="B30" s="134">
        <f t="shared" si="2"/>
        <v>0</v>
      </c>
      <c r="C30" s="1406" t="s">
        <v>531</v>
      </c>
      <c r="D30" s="1407"/>
      <c r="E30" s="138"/>
      <c r="F30" s="139">
        <f t="shared" si="0"/>
        <v>0</v>
      </c>
      <c r="G30" s="142">
        <f t="shared" si="1"/>
        <v>0</v>
      </c>
      <c r="H30" s="142">
        <f t="shared" si="3"/>
        <v>0</v>
      </c>
      <c r="I30" s="259"/>
      <c r="J30" s="260"/>
      <c r="K30" s="277"/>
      <c r="L30" s="278"/>
      <c r="M30" s="143"/>
    </row>
    <row r="31" spans="1:13" x14ac:dyDescent="0.25">
      <c r="B31" s="134">
        <f t="shared" si="2"/>
        <v>0</v>
      </c>
      <c r="C31" s="1406" t="s">
        <v>532</v>
      </c>
      <c r="D31" s="1407"/>
      <c r="E31" s="138"/>
      <c r="F31" s="139">
        <f t="shared" si="0"/>
        <v>0</v>
      </c>
      <c r="G31" s="142">
        <f t="shared" si="1"/>
        <v>0</v>
      </c>
      <c r="H31" s="142">
        <f t="shared" si="3"/>
        <v>0</v>
      </c>
      <c r="I31" s="259"/>
      <c r="J31" s="260"/>
      <c r="K31" s="277"/>
      <c r="L31" s="278"/>
      <c r="M31" s="143"/>
    </row>
    <row r="32" spans="1:13" ht="16.5" x14ac:dyDescent="0.25">
      <c r="A32" s="133">
        <v>1</v>
      </c>
      <c r="B32" s="134">
        <f t="shared" si="2"/>
        <v>0</v>
      </c>
      <c r="C32" s="1406" t="s">
        <v>535</v>
      </c>
      <c r="D32" s="1407"/>
      <c r="E32" s="138"/>
      <c r="F32" s="139">
        <f t="shared" ref="F32:F44" si="4">SUMIF(E32,G$6,I$6)</f>
        <v>0</v>
      </c>
      <c r="G32" s="142">
        <f t="shared" ref="G32:G45" si="5">SUMIF(G$7,E32,I$6)</f>
        <v>0</v>
      </c>
      <c r="H32" s="142">
        <f t="shared" ref="H32:H45" si="6">SUMIF(E32,G$8,I$6)</f>
        <v>0</v>
      </c>
      <c r="I32" s="259"/>
      <c r="J32" s="260"/>
      <c r="K32" s="277"/>
      <c r="L32" s="278"/>
      <c r="M32" s="143"/>
    </row>
    <row r="33" spans="1:22" ht="31.5" x14ac:dyDescent="0.25">
      <c r="A33" s="133">
        <v>11</v>
      </c>
      <c r="B33" s="134">
        <f t="shared" si="2"/>
        <v>0</v>
      </c>
      <c r="C33" s="1406" t="s">
        <v>536</v>
      </c>
      <c r="D33" s="1407"/>
      <c r="E33" s="138"/>
      <c r="F33" s="139">
        <f t="shared" si="4"/>
        <v>0</v>
      </c>
      <c r="G33" s="142">
        <f t="shared" si="5"/>
        <v>0</v>
      </c>
      <c r="H33" s="142">
        <f t="shared" si="6"/>
        <v>0</v>
      </c>
      <c r="I33" s="259"/>
      <c r="J33" s="260"/>
      <c r="K33" s="277"/>
      <c r="L33" s="278"/>
      <c r="M33" s="143"/>
    </row>
    <row r="34" spans="1:22" x14ac:dyDescent="0.25">
      <c r="B34" s="134">
        <f t="shared" si="2"/>
        <v>0</v>
      </c>
      <c r="C34" s="1406" t="s">
        <v>537</v>
      </c>
      <c r="D34" s="1407"/>
      <c r="E34" s="138"/>
      <c r="F34" s="139">
        <f t="shared" si="4"/>
        <v>0</v>
      </c>
      <c r="G34" s="142">
        <f t="shared" si="5"/>
        <v>0</v>
      </c>
      <c r="H34" s="142">
        <f t="shared" si="6"/>
        <v>0</v>
      </c>
      <c r="I34" s="259"/>
      <c r="J34" s="260"/>
      <c r="K34" s="277"/>
      <c r="L34" s="278"/>
      <c r="M34" s="143"/>
    </row>
    <row r="35" spans="1:22" x14ac:dyDescent="0.25">
      <c r="B35" s="134">
        <f t="shared" si="2"/>
        <v>0</v>
      </c>
      <c r="C35" s="1408" t="s">
        <v>2825</v>
      </c>
      <c r="D35" s="1409"/>
      <c r="E35" s="138"/>
      <c r="F35" s="139">
        <f t="shared" si="4"/>
        <v>0</v>
      </c>
      <c r="G35" s="142">
        <f t="shared" si="5"/>
        <v>0</v>
      </c>
      <c r="H35" s="142">
        <f t="shared" si="6"/>
        <v>0</v>
      </c>
      <c r="I35" s="259"/>
      <c r="J35" s="260"/>
      <c r="K35" s="279"/>
      <c r="L35" s="280"/>
      <c r="M35" s="143"/>
    </row>
    <row r="36" spans="1:22" x14ac:dyDescent="0.25">
      <c r="B36" s="134">
        <f t="shared" si="2"/>
        <v>0</v>
      </c>
      <c r="C36" s="1406" t="s">
        <v>538</v>
      </c>
      <c r="D36" s="1407"/>
      <c r="E36" s="138"/>
      <c r="F36" s="139">
        <f t="shared" si="4"/>
        <v>0</v>
      </c>
      <c r="G36" s="142">
        <f t="shared" si="5"/>
        <v>0</v>
      </c>
      <c r="H36" s="142">
        <f t="shared" si="6"/>
        <v>0</v>
      </c>
      <c r="I36" s="259"/>
      <c r="J36" s="260"/>
      <c r="K36" s="277"/>
      <c r="L36" s="278"/>
      <c r="M36" s="143"/>
    </row>
    <row r="37" spans="1:22" x14ac:dyDescent="0.25">
      <c r="B37" s="134">
        <f t="shared" si="2"/>
        <v>0</v>
      </c>
      <c r="C37" s="1406" t="s">
        <v>539</v>
      </c>
      <c r="D37" s="1407"/>
      <c r="E37" s="762"/>
      <c r="F37" s="763">
        <f t="shared" si="4"/>
        <v>0</v>
      </c>
      <c r="G37" s="764">
        <f t="shared" si="5"/>
        <v>0</v>
      </c>
      <c r="H37" s="764">
        <f t="shared" si="6"/>
        <v>0</v>
      </c>
      <c r="I37" s="765"/>
      <c r="J37" s="766"/>
      <c r="K37" s="277"/>
      <c r="L37" s="278"/>
      <c r="M37" s="143"/>
    </row>
    <row r="38" spans="1:22" x14ac:dyDescent="0.25">
      <c r="B38" s="134">
        <f t="shared" si="2"/>
        <v>0</v>
      </c>
      <c r="C38" s="1406" t="s">
        <v>2826</v>
      </c>
      <c r="D38" s="1407"/>
      <c r="E38" s="138"/>
      <c r="F38" s="139">
        <f t="shared" si="4"/>
        <v>0</v>
      </c>
      <c r="G38" s="142">
        <f t="shared" si="5"/>
        <v>0</v>
      </c>
      <c r="H38" s="142">
        <f t="shared" si="6"/>
        <v>0</v>
      </c>
      <c r="I38" s="259"/>
      <c r="J38" s="260"/>
      <c r="K38" s="277"/>
      <c r="L38" s="278"/>
      <c r="M38" s="143"/>
    </row>
    <row r="39" spans="1:22" x14ac:dyDescent="0.25">
      <c r="B39" s="134">
        <f t="shared" si="2"/>
        <v>0</v>
      </c>
      <c r="C39" s="1406" t="s">
        <v>540</v>
      </c>
      <c r="D39" s="1407"/>
      <c r="E39" s="138"/>
      <c r="F39" s="139">
        <f t="shared" si="4"/>
        <v>0</v>
      </c>
      <c r="G39" s="142">
        <f t="shared" si="5"/>
        <v>0</v>
      </c>
      <c r="H39" s="142">
        <f t="shared" si="6"/>
        <v>0</v>
      </c>
      <c r="I39" s="259"/>
      <c r="J39" s="260"/>
      <c r="K39" s="277"/>
      <c r="L39" s="278"/>
      <c r="M39" s="143"/>
    </row>
    <row r="40" spans="1:22" x14ac:dyDescent="0.25">
      <c r="B40" s="134">
        <f t="shared" si="2"/>
        <v>0</v>
      </c>
      <c r="C40" s="1408" t="s">
        <v>542</v>
      </c>
      <c r="D40" s="1409"/>
      <c r="E40" s="138"/>
      <c r="F40" s="139">
        <f t="shared" si="4"/>
        <v>0</v>
      </c>
      <c r="G40" s="142">
        <f t="shared" si="5"/>
        <v>0</v>
      </c>
      <c r="H40" s="142">
        <f t="shared" si="6"/>
        <v>0</v>
      </c>
      <c r="I40" s="259"/>
      <c r="J40" s="260"/>
      <c r="K40" s="279"/>
      <c r="L40" s="280"/>
      <c r="M40" s="143"/>
    </row>
    <row r="41" spans="1:22" ht="31.5" x14ac:dyDescent="0.25">
      <c r="A41" s="133">
        <v>11</v>
      </c>
      <c r="B41" s="134">
        <f t="shared" si="2"/>
        <v>0</v>
      </c>
      <c r="C41" s="1406" t="s">
        <v>543</v>
      </c>
      <c r="D41" s="1407"/>
      <c r="E41" s="138"/>
      <c r="F41" s="139">
        <f t="shared" si="4"/>
        <v>0</v>
      </c>
      <c r="G41" s="142">
        <f t="shared" si="5"/>
        <v>0</v>
      </c>
      <c r="H41" s="142">
        <f t="shared" si="6"/>
        <v>0</v>
      </c>
      <c r="I41" s="259"/>
      <c r="J41" s="260"/>
      <c r="K41" s="277"/>
      <c r="L41" s="278"/>
      <c r="M41" s="143"/>
    </row>
    <row r="42" spans="1:22" x14ac:dyDescent="0.25">
      <c r="B42" s="134">
        <f t="shared" si="2"/>
        <v>0</v>
      </c>
      <c r="C42" s="1406" t="s">
        <v>544</v>
      </c>
      <c r="D42" s="1407"/>
      <c r="E42" s="138"/>
      <c r="F42" s="139">
        <f t="shared" si="4"/>
        <v>0</v>
      </c>
      <c r="G42" s="142">
        <f t="shared" si="5"/>
        <v>0</v>
      </c>
      <c r="H42" s="142">
        <f t="shared" si="6"/>
        <v>0</v>
      </c>
      <c r="I42" s="259"/>
      <c r="J42" s="260"/>
      <c r="K42" s="277"/>
      <c r="L42" s="278"/>
      <c r="M42" s="143"/>
    </row>
    <row r="43" spans="1:22" x14ac:dyDescent="0.25">
      <c r="B43" s="134">
        <f t="shared" si="2"/>
        <v>0</v>
      </c>
      <c r="C43" s="1406" t="s">
        <v>2828</v>
      </c>
      <c r="D43" s="1407"/>
      <c r="E43" s="138"/>
      <c r="F43" s="139">
        <f t="shared" si="4"/>
        <v>0</v>
      </c>
      <c r="G43" s="142">
        <f t="shared" si="5"/>
        <v>0</v>
      </c>
      <c r="H43" s="142">
        <f t="shared" si="6"/>
        <v>0</v>
      </c>
      <c r="I43" s="259"/>
      <c r="J43" s="260"/>
      <c r="K43" s="277"/>
      <c r="L43" s="278"/>
      <c r="M43" s="143"/>
    </row>
    <row r="44" spans="1:22" x14ac:dyDescent="0.25">
      <c r="B44" s="134">
        <f t="shared" si="2"/>
        <v>0</v>
      </c>
      <c r="C44" s="1406" t="s">
        <v>546</v>
      </c>
      <c r="D44" s="1407"/>
      <c r="E44" s="138" t="s">
        <v>312</v>
      </c>
      <c r="F44" s="139">
        <f t="shared" si="4"/>
        <v>0</v>
      </c>
      <c r="G44" s="142">
        <f t="shared" si="5"/>
        <v>1</v>
      </c>
      <c r="H44" s="142">
        <f t="shared" si="6"/>
        <v>0</v>
      </c>
      <c r="I44" s="259"/>
      <c r="J44" s="260"/>
      <c r="K44" s="277"/>
      <c r="L44" s="278"/>
      <c r="M44" s="143"/>
    </row>
    <row r="45" spans="1:22" ht="31.5" x14ac:dyDescent="0.25">
      <c r="A45" s="133">
        <v>11</v>
      </c>
      <c r="B45" s="134">
        <f t="shared" si="2"/>
        <v>0</v>
      </c>
      <c r="C45" s="1406" t="s">
        <v>547</v>
      </c>
      <c r="D45" s="1407"/>
      <c r="E45" s="138" t="s">
        <v>311</v>
      </c>
      <c r="F45" s="139">
        <f>SUMIF(E45,G$6,I$6)</f>
        <v>1</v>
      </c>
      <c r="G45" s="142">
        <f t="shared" si="5"/>
        <v>0</v>
      </c>
      <c r="H45" s="142">
        <f t="shared" si="6"/>
        <v>0</v>
      </c>
      <c r="I45" s="259"/>
      <c r="J45" s="260"/>
      <c r="K45" s="277"/>
      <c r="L45" s="278"/>
      <c r="M45" s="143"/>
    </row>
    <row r="46" spans="1:22" ht="15.75" thickBot="1" x14ac:dyDescent="0.3">
      <c r="C46" s="1404"/>
      <c r="D46" s="1405"/>
      <c r="E46" s="115"/>
      <c r="F46" s="231">
        <f t="shared" ref="F46" si="7">SUMIF(E46,G$6,I$6)</f>
        <v>0</v>
      </c>
      <c r="G46" s="232">
        <f t="shared" ref="G46" si="8">SUMIF(G$7,E46,I$6)</f>
        <v>0</v>
      </c>
      <c r="H46" s="232">
        <f t="shared" ref="H46" si="9">SUMIF(E46,G$8,I$6)</f>
        <v>0</v>
      </c>
      <c r="I46" s="1290"/>
      <c r="J46" s="1291"/>
      <c r="K46" s="249"/>
    </row>
    <row r="47" spans="1:22" ht="22.5" x14ac:dyDescent="0.3">
      <c r="C47" s="164"/>
      <c r="D47" s="164"/>
      <c r="E47" s="143"/>
      <c r="F47" s="198" t="s">
        <v>311</v>
      </c>
      <c r="G47" s="198" t="s">
        <v>312</v>
      </c>
      <c r="H47" s="198" t="s">
        <v>313</v>
      </c>
      <c r="I47" s="226" t="s">
        <v>317</v>
      </c>
      <c r="J47" s="169"/>
      <c r="K47" s="169"/>
      <c r="L47" s="201" t="s">
        <v>319</v>
      </c>
      <c r="M47" s="201"/>
      <c r="N47" s="201"/>
      <c r="O47" s="201"/>
      <c r="P47" s="201"/>
      <c r="Q47" s="201"/>
      <c r="R47" s="201"/>
      <c r="S47" s="201"/>
      <c r="T47" s="202"/>
      <c r="U47" s="201"/>
      <c r="V47" s="201"/>
    </row>
    <row r="48" spans="1:22" ht="15.75" thickBot="1" x14ac:dyDescent="0.3">
      <c r="E48" s="102" t="s">
        <v>316</v>
      </c>
      <c r="F48" s="104">
        <f>SUM(F13:F46)</f>
        <v>1</v>
      </c>
      <c r="G48" s="104">
        <f>SUM(G13:G46)</f>
        <v>1</v>
      </c>
      <c r="H48" s="104">
        <f>SUM(H13:H46)</f>
        <v>0</v>
      </c>
      <c r="I48" s="102">
        <f>+F48+G48</f>
        <v>2</v>
      </c>
      <c r="L48" s="1292" t="s">
        <v>349</v>
      </c>
      <c r="M48" s="1292"/>
      <c r="N48" s="1292"/>
      <c r="O48" s="1292"/>
      <c r="P48" s="1292"/>
      <c r="Q48" s="195"/>
      <c r="R48" s="1292" t="s">
        <v>350</v>
      </c>
      <c r="S48" s="1292"/>
      <c r="T48" s="1292"/>
      <c r="U48" s="1292"/>
      <c r="V48" s="1292"/>
    </row>
    <row r="49" spans="1:24" ht="15.75" thickBot="1" x14ac:dyDescent="0.3">
      <c r="D49" s="180" t="s">
        <v>347</v>
      </c>
      <c r="E49" s="181"/>
      <c r="F49" s="1293">
        <f>+F48/I48</f>
        <v>0.5</v>
      </c>
      <c r="G49" s="1293">
        <f>+G48/I48</f>
        <v>0.5</v>
      </c>
      <c r="H49" s="223"/>
      <c r="I49" s="1295">
        <f>+F49+G49</f>
        <v>1</v>
      </c>
      <c r="L49" s="196"/>
      <c r="M49" s="174"/>
      <c r="N49" s="195"/>
      <c r="O49" s="195"/>
      <c r="P49" s="195"/>
      <c r="Q49" s="195"/>
      <c r="R49" s="195"/>
      <c r="S49" s="195"/>
      <c r="T49" s="203"/>
      <c r="U49" s="176"/>
      <c r="V49" s="176"/>
    </row>
    <row r="50" spans="1:24" ht="15.75" thickBot="1" x14ac:dyDescent="0.3">
      <c r="D50" s="180" t="s">
        <v>348</v>
      </c>
      <c r="E50" s="181"/>
      <c r="F50" s="1294"/>
      <c r="G50" s="1294"/>
      <c r="H50" s="223"/>
      <c r="I50" s="1296"/>
      <c r="L50" s="1297" t="s">
        <v>320</v>
      </c>
      <c r="M50" s="1298"/>
      <c r="N50" s="1298"/>
      <c r="O50" s="1298"/>
      <c r="P50" s="1299"/>
      <c r="Q50" s="195"/>
      <c r="R50" s="1297" t="s">
        <v>321</v>
      </c>
      <c r="S50" s="1298"/>
      <c r="T50" s="1300"/>
      <c r="U50" s="1298"/>
      <c r="V50" s="1299"/>
    </row>
    <row r="51" spans="1:24" ht="27.75" customHeight="1" x14ac:dyDescent="0.25">
      <c r="D51" s="182"/>
      <c r="E51" s="116"/>
      <c r="F51" s="186"/>
      <c r="G51" s="186"/>
      <c r="H51" s="183"/>
      <c r="I51" s="184"/>
      <c r="L51" s="216" t="s">
        <v>322</v>
      </c>
      <c r="M51" s="217" t="s">
        <v>323</v>
      </c>
      <c r="N51" s="217" t="s">
        <v>324</v>
      </c>
      <c r="O51" s="217" t="s">
        <v>325</v>
      </c>
      <c r="P51" s="218" t="s">
        <v>326</v>
      </c>
      <c r="Q51" s="219"/>
      <c r="R51" s="220" t="s">
        <v>322</v>
      </c>
      <c r="S51" s="217" t="s">
        <v>323</v>
      </c>
      <c r="T51" s="217" t="s">
        <v>327</v>
      </c>
      <c r="U51" s="217" t="s">
        <v>325</v>
      </c>
      <c r="V51" s="218" t="s">
        <v>326</v>
      </c>
    </row>
    <row r="52" spans="1:24" x14ac:dyDescent="0.25">
      <c r="D52" s="182" t="s">
        <v>324</v>
      </c>
      <c r="E52" s="193">
        <f>+F49</f>
        <v>0.5</v>
      </c>
      <c r="F52" s="186"/>
      <c r="G52" s="186"/>
      <c r="H52" s="183"/>
      <c r="I52" s="184"/>
      <c r="L52" s="205" t="s">
        <v>328</v>
      </c>
      <c r="M52" s="206" t="s">
        <v>329</v>
      </c>
      <c r="N52" s="207" t="s">
        <v>330</v>
      </c>
      <c r="O52" s="208" t="s">
        <v>331</v>
      </c>
      <c r="P52" s="189" t="s">
        <v>332</v>
      </c>
      <c r="Q52" s="204"/>
      <c r="R52" s="209" t="s">
        <v>328</v>
      </c>
      <c r="S52" s="206" t="s">
        <v>333</v>
      </c>
      <c r="T52" s="179" t="s">
        <v>334</v>
      </c>
      <c r="U52" s="208" t="s">
        <v>331</v>
      </c>
      <c r="V52" s="189" t="s">
        <v>335</v>
      </c>
    </row>
    <row r="53" spans="1:24" ht="18.75" customHeight="1" x14ac:dyDescent="0.25">
      <c r="D53" s="182" t="s">
        <v>327</v>
      </c>
      <c r="E53" s="193">
        <f>+G49</f>
        <v>0.5</v>
      </c>
      <c r="F53" s="186"/>
      <c r="G53" s="186"/>
      <c r="H53" s="183"/>
      <c r="I53" s="184"/>
      <c r="L53" s="205" t="s">
        <v>336</v>
      </c>
      <c r="M53" s="206" t="s">
        <v>329</v>
      </c>
      <c r="N53" s="207" t="s">
        <v>337</v>
      </c>
      <c r="O53" s="208" t="s">
        <v>338</v>
      </c>
      <c r="P53" s="189" t="s">
        <v>339</v>
      </c>
      <c r="Q53" s="204"/>
      <c r="R53" s="209" t="s">
        <v>336</v>
      </c>
      <c r="S53" s="206" t="s">
        <v>333</v>
      </c>
      <c r="T53" s="179" t="s">
        <v>337</v>
      </c>
      <c r="U53" s="208" t="s">
        <v>338</v>
      </c>
      <c r="V53" s="189" t="s">
        <v>340</v>
      </c>
    </row>
    <row r="54" spans="1:24" ht="16.5" thickBot="1" x14ac:dyDescent="0.3">
      <c r="C54" s="227" t="s">
        <v>351</v>
      </c>
      <c r="D54" s="182"/>
      <c r="E54" s="116"/>
      <c r="F54" s="186"/>
      <c r="G54" s="186"/>
      <c r="H54" s="183"/>
      <c r="I54" s="184"/>
      <c r="J54" s="102">
        <f>990*1.12</f>
        <v>1108.8000000000002</v>
      </c>
      <c r="L54" s="210" t="s">
        <v>341</v>
      </c>
      <c r="M54" s="211" t="s">
        <v>329</v>
      </c>
      <c r="N54" s="212" t="s">
        <v>342</v>
      </c>
      <c r="O54" s="213" t="s">
        <v>343</v>
      </c>
      <c r="P54" s="214" t="s">
        <v>344</v>
      </c>
      <c r="Q54" s="204"/>
      <c r="R54" s="215" t="s">
        <v>341</v>
      </c>
      <c r="S54" s="211" t="s">
        <v>345</v>
      </c>
      <c r="T54" s="190" t="s">
        <v>346</v>
      </c>
      <c r="U54" s="213" t="s">
        <v>343</v>
      </c>
      <c r="V54" s="214" t="s">
        <v>332</v>
      </c>
    </row>
    <row r="55" spans="1:24" x14ac:dyDescent="0.25">
      <c r="D55" s="229" t="s">
        <v>352</v>
      </c>
      <c r="E55" s="116"/>
      <c r="F55" s="186"/>
      <c r="G55" s="186"/>
      <c r="H55" s="183"/>
      <c r="I55" s="184"/>
    </row>
    <row r="56" spans="1:24" x14ac:dyDescent="0.25">
      <c r="D56" s="228" t="s">
        <v>353</v>
      </c>
      <c r="E56" s="116"/>
      <c r="F56" s="186"/>
      <c r="G56" s="186"/>
      <c r="H56" s="183"/>
      <c r="I56" s="184"/>
    </row>
    <row r="57" spans="1:24" x14ac:dyDescent="0.25">
      <c r="D57" s="228" t="s">
        <v>354</v>
      </c>
      <c r="E57" s="192" t="s">
        <v>356</v>
      </c>
      <c r="F57" s="186"/>
      <c r="G57" s="186"/>
      <c r="H57" s="183"/>
      <c r="I57" s="184"/>
    </row>
    <row r="58" spans="1:24" s="170" customFormat="1" ht="16.5" customHeight="1" x14ac:dyDescent="0.3">
      <c r="A58" s="221"/>
      <c r="B58" s="134"/>
      <c r="C58" s="191"/>
      <c r="D58" s="228" t="s">
        <v>355</v>
      </c>
      <c r="E58" s="185"/>
      <c r="F58" s="185"/>
      <c r="G58" s="185"/>
      <c r="H58" s="185"/>
      <c r="I58" s="185"/>
      <c r="K58" s="200"/>
      <c r="W58" s="200"/>
      <c r="X58" s="200"/>
    </row>
    <row r="59" spans="1:24" s="175" customFormat="1" ht="15.75" thickBot="1" x14ac:dyDescent="0.3">
      <c r="A59" s="197"/>
      <c r="B59" s="170"/>
      <c r="C59" s="194" t="s">
        <v>357</v>
      </c>
      <c r="I59" s="171"/>
      <c r="J59" s="172"/>
      <c r="K59" s="172"/>
      <c r="W59" s="176"/>
      <c r="X59" s="174"/>
    </row>
    <row r="60" spans="1:24" s="175" customFormat="1" ht="62.25" thickBot="1" x14ac:dyDescent="0.3">
      <c r="A60" s="197">
        <v>1111</v>
      </c>
      <c r="C60" s="1285"/>
      <c r="D60" s="1286"/>
      <c r="E60" s="1286"/>
      <c r="F60" s="1286"/>
      <c r="G60" s="1286"/>
      <c r="H60" s="1286"/>
      <c r="I60" s="1286"/>
      <c r="J60" s="1287"/>
      <c r="K60" s="172"/>
      <c r="W60" s="176"/>
      <c r="X60" s="177"/>
    </row>
    <row r="61" spans="1:24" s="175" customFormat="1" x14ac:dyDescent="0.25">
      <c r="A61" s="197"/>
      <c r="I61" s="171"/>
      <c r="W61" s="178"/>
    </row>
    <row r="62" spans="1:24" s="173" customFormat="1" x14ac:dyDescent="0.25">
      <c r="A62" s="222"/>
      <c r="B62" s="175"/>
      <c r="I62" s="187"/>
      <c r="W62" s="179"/>
    </row>
    <row r="63" spans="1:24" s="173" customFormat="1" x14ac:dyDescent="0.25">
      <c r="A63" s="222"/>
      <c r="I63" s="187"/>
      <c r="W63" s="188"/>
    </row>
    <row r="64" spans="1:24" s="173" customFormat="1" ht="18" customHeight="1" x14ac:dyDescent="0.25">
      <c r="A64" s="222"/>
      <c r="I64" s="187"/>
      <c r="W64" s="188"/>
    </row>
    <row r="65" spans="1:23" s="173" customFormat="1" x14ac:dyDescent="0.25">
      <c r="A65" s="222"/>
      <c r="I65" s="187"/>
      <c r="W65" s="188"/>
    </row>
    <row r="66" spans="1:23" x14ac:dyDescent="0.25">
      <c r="B66" s="173"/>
    </row>
  </sheetData>
  <mergeCells count="53">
    <mergeCell ref="E5:F5"/>
    <mergeCell ref="G5:I5"/>
    <mergeCell ref="E6:F6"/>
    <mergeCell ref="E7:F7"/>
    <mergeCell ref="C10:D11"/>
    <mergeCell ref="E10:E11"/>
    <mergeCell ref="F10:H10"/>
    <mergeCell ref="I10:J11"/>
    <mergeCell ref="C22:D22"/>
    <mergeCell ref="C12:D12"/>
    <mergeCell ref="C13:D13"/>
    <mergeCell ref="I13:J13"/>
    <mergeCell ref="C14:D14"/>
    <mergeCell ref="C15:D15"/>
    <mergeCell ref="C16:D16"/>
    <mergeCell ref="C17:D17"/>
    <mergeCell ref="C18:D18"/>
    <mergeCell ref="C19:D19"/>
    <mergeCell ref="C20:D20"/>
    <mergeCell ref="C21:D21"/>
    <mergeCell ref="C23:D23"/>
    <mergeCell ref="C24:D24"/>
    <mergeCell ref="C25:D25"/>
    <mergeCell ref="C26:D26"/>
    <mergeCell ref="C27:D27"/>
    <mergeCell ref="C33:D33"/>
    <mergeCell ref="C28:D28"/>
    <mergeCell ref="C29:D29"/>
    <mergeCell ref="C30:D30"/>
    <mergeCell ref="C31:D31"/>
    <mergeCell ref="C32:D32"/>
    <mergeCell ref="C34:D34"/>
    <mergeCell ref="C35:D35"/>
    <mergeCell ref="C36:D36"/>
    <mergeCell ref="C37:D37"/>
    <mergeCell ref="C38:D38"/>
    <mergeCell ref="C45:D45"/>
    <mergeCell ref="C39:D39"/>
    <mergeCell ref="C40:D40"/>
    <mergeCell ref="C41:D41"/>
    <mergeCell ref="C42:D42"/>
    <mergeCell ref="C43:D43"/>
    <mergeCell ref="C44:D44"/>
    <mergeCell ref="C60:J60"/>
    <mergeCell ref="C46:D46"/>
    <mergeCell ref="I46:J46"/>
    <mergeCell ref="L48:P48"/>
    <mergeCell ref="R48:V48"/>
    <mergeCell ref="F49:F50"/>
    <mergeCell ref="G49:G50"/>
    <mergeCell ref="I49:I50"/>
    <mergeCell ref="L50:P50"/>
    <mergeCell ref="R50:V50"/>
  </mergeCells>
  <dataValidations count="1">
    <dataValidation type="list" allowBlank="1" showInputMessage="1" showErrorMessage="1" sqref="E13:E47" xr:uid="{00000000-0002-0000-1100-000000000000}">
      <formula1>$G$6:$G$8</formula1>
    </dataValidation>
  </dataValidations>
  <pageMargins left="0.35433070866141736" right="0.47244094488188981" top="0.35433070866141736" bottom="0.39370078740157483" header="0.31496062992125984" footer="0.31496062992125984"/>
  <pageSetup paperSize="9" scale="65"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sheetPr>
  <dimension ref="A1:X42"/>
  <sheetViews>
    <sheetView view="pageBreakPreview" zoomScaleNormal="100" zoomScaleSheetLayoutView="100" workbookViewId="0">
      <selection activeCell="E8" sqref="E8"/>
    </sheetView>
  </sheetViews>
  <sheetFormatPr baseColWidth="10" defaultColWidth="11.42578125" defaultRowHeight="15" x14ac:dyDescent="0.25"/>
  <cols>
    <col min="1" max="1" width="1.7109375" style="133" customWidth="1"/>
    <col min="2" max="2" width="3" style="134" bestFit="1" customWidth="1"/>
    <col min="3" max="3" width="21.7109375" style="135" customWidth="1"/>
    <col min="4" max="4" width="60.140625" style="135" customWidth="1"/>
    <col min="5" max="5" width="8.140625" style="102" customWidth="1"/>
    <col min="6" max="6" width="7.140625"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304</v>
      </c>
      <c r="E2" s="145"/>
      <c r="F2" s="146"/>
      <c r="G2" s="146"/>
      <c r="H2" s="146"/>
      <c r="I2" s="146" t="s">
        <v>309</v>
      </c>
      <c r="J2" s="153" t="s">
        <v>2415</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148" t="s">
        <v>454</v>
      </c>
      <c r="E4" s="149"/>
      <c r="F4" s="165"/>
      <c r="G4" s="165"/>
      <c r="H4" s="165"/>
      <c r="I4" s="165"/>
      <c r="J4" s="155"/>
      <c r="K4" s="149"/>
      <c r="N4" s="144"/>
    </row>
    <row r="5" spans="1:14" s="56" customFormat="1" ht="22.5" customHeight="1" x14ac:dyDescent="0.25">
      <c r="A5" s="133"/>
      <c r="B5" s="161"/>
      <c r="C5" s="240" t="s">
        <v>305</v>
      </c>
      <c r="D5" s="149" t="s">
        <v>306</v>
      </c>
      <c r="E5" s="1139" t="s">
        <v>307</v>
      </c>
      <c r="F5" s="1139"/>
      <c r="G5" s="1140" t="s">
        <v>315</v>
      </c>
      <c r="H5" s="1140"/>
      <c r="I5" s="1140"/>
      <c r="J5" s="1010" t="s">
        <v>3083</v>
      </c>
      <c r="K5" s="148"/>
      <c r="N5" s="144"/>
    </row>
    <row r="6" spans="1:14" s="56" customFormat="1" ht="15.75" x14ac:dyDescent="0.25">
      <c r="A6" s="133"/>
      <c r="B6" s="161"/>
      <c r="C6" s="241" t="s">
        <v>302</v>
      </c>
      <c r="D6" s="150" t="s">
        <v>151</v>
      </c>
      <c r="E6" s="1141">
        <v>44995</v>
      </c>
      <c r="F6" s="1141"/>
      <c r="G6" s="979" t="s">
        <v>311</v>
      </c>
      <c r="H6" s="166"/>
      <c r="I6" s="224">
        <v>1</v>
      </c>
      <c r="J6" s="246" t="s">
        <v>308</v>
      </c>
      <c r="K6" s="162"/>
    </row>
    <row r="7" spans="1:14" s="56" customFormat="1" ht="15.75" x14ac:dyDescent="0.25">
      <c r="A7" s="133"/>
      <c r="B7" s="161"/>
      <c r="C7" s="241" t="s">
        <v>88</v>
      </c>
      <c r="D7" s="150" t="s">
        <v>152</v>
      </c>
      <c r="E7" s="1141">
        <f>+E6+10</f>
        <v>45005</v>
      </c>
      <c r="F7" s="1141"/>
      <c r="G7" s="980" t="s">
        <v>312</v>
      </c>
      <c r="H7" s="167"/>
      <c r="I7" s="224">
        <v>0</v>
      </c>
      <c r="J7" s="247"/>
      <c r="K7" s="163"/>
    </row>
    <row r="8" spans="1:14" ht="15.75" thickBot="1" x14ac:dyDescent="0.3">
      <c r="B8" s="159"/>
      <c r="C8" s="258"/>
      <c r="D8" s="156"/>
      <c r="E8" s="157"/>
      <c r="F8" s="157"/>
      <c r="G8" s="981" t="s">
        <v>313</v>
      </c>
      <c r="H8" s="243"/>
      <c r="I8" s="244" t="s">
        <v>314</v>
      </c>
      <c r="J8" s="158"/>
      <c r="K8" s="143"/>
    </row>
    <row r="9" spans="1:14" ht="15.75"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c r="C12" s="1281"/>
      <c r="D12" s="1282"/>
      <c r="E12" s="140"/>
      <c r="F12" s="140"/>
      <c r="G12" s="141"/>
      <c r="H12" s="141"/>
      <c r="I12" s="199"/>
      <c r="J12" s="230"/>
      <c r="K12" s="233"/>
    </row>
    <row r="13" spans="1:14" ht="46.5" x14ac:dyDescent="0.25">
      <c r="A13" s="133">
        <v>111</v>
      </c>
      <c r="C13" s="1370" t="s">
        <v>503</v>
      </c>
      <c r="D13" s="1371"/>
      <c r="E13" s="139" t="s">
        <v>313</v>
      </c>
      <c r="F13" s="139">
        <f t="shared" ref="F13:F23" si="0">SUMIF(E13,G$6,I$6)</f>
        <v>0</v>
      </c>
      <c r="G13" s="142">
        <f t="shared" ref="G13:G23" si="1">SUMIF(G$7,E13,I$6)</f>
        <v>0</v>
      </c>
      <c r="H13" s="142">
        <f>SUMIF(E13,G$8,I$6)</f>
        <v>1</v>
      </c>
      <c r="I13" s="1266"/>
      <c r="J13" s="1267"/>
      <c r="K13" s="169"/>
    </row>
    <row r="14" spans="1:14" ht="46.5" x14ac:dyDescent="0.25">
      <c r="A14" s="133">
        <v>111</v>
      </c>
      <c r="C14" s="1370" t="s">
        <v>504</v>
      </c>
      <c r="D14" s="1371"/>
      <c r="E14" s="138" t="s">
        <v>313</v>
      </c>
      <c r="F14" s="139">
        <f t="shared" si="0"/>
        <v>0</v>
      </c>
      <c r="G14" s="142">
        <f t="shared" si="1"/>
        <v>0</v>
      </c>
      <c r="H14" s="142">
        <f t="shared" ref="H14:H23" si="2">SUMIF(E14,G$8,I$6)</f>
        <v>1</v>
      </c>
      <c r="I14" s="1266"/>
      <c r="J14" s="1267"/>
      <c r="K14" s="169"/>
    </row>
    <row r="15" spans="1:14" ht="31.5" x14ac:dyDescent="0.25">
      <c r="A15" s="133">
        <v>11</v>
      </c>
      <c r="C15" s="1370" t="s">
        <v>505</v>
      </c>
      <c r="D15" s="1371"/>
      <c r="E15" s="138" t="s">
        <v>313</v>
      </c>
      <c r="F15" s="139">
        <f t="shared" si="0"/>
        <v>0</v>
      </c>
      <c r="G15" s="142">
        <f t="shared" si="1"/>
        <v>0</v>
      </c>
      <c r="H15" s="142">
        <f t="shared" si="2"/>
        <v>1</v>
      </c>
      <c r="I15" s="1266"/>
      <c r="J15" s="1267"/>
      <c r="K15" s="169"/>
    </row>
    <row r="16" spans="1:14" ht="31.5" x14ac:dyDescent="0.25">
      <c r="A16" s="133">
        <v>11</v>
      </c>
      <c r="C16" s="1370" t="s">
        <v>507</v>
      </c>
      <c r="D16" s="1371"/>
      <c r="E16" s="138" t="s">
        <v>311</v>
      </c>
      <c r="F16" s="139">
        <f t="shared" si="0"/>
        <v>1</v>
      </c>
      <c r="G16" s="142">
        <f t="shared" si="1"/>
        <v>0</v>
      </c>
      <c r="H16" s="142">
        <f t="shared" si="2"/>
        <v>0</v>
      </c>
      <c r="I16" s="1266"/>
      <c r="J16" s="1267"/>
      <c r="K16" s="169"/>
    </row>
    <row r="17" spans="1:22" x14ac:dyDescent="0.25">
      <c r="C17" s="1370" t="s">
        <v>508</v>
      </c>
      <c r="D17" s="1371"/>
      <c r="E17" s="138" t="s">
        <v>311</v>
      </c>
      <c r="F17" s="139">
        <f t="shared" si="0"/>
        <v>1</v>
      </c>
      <c r="G17" s="142">
        <f t="shared" si="1"/>
        <v>0</v>
      </c>
      <c r="H17" s="142">
        <f t="shared" si="2"/>
        <v>0</v>
      </c>
      <c r="I17" s="1266"/>
      <c r="J17" s="1267"/>
      <c r="K17" s="169"/>
    </row>
    <row r="18" spans="1:22" ht="31.5" x14ac:dyDescent="0.25">
      <c r="A18" s="133">
        <v>11</v>
      </c>
      <c r="C18" s="1370" t="s">
        <v>509</v>
      </c>
      <c r="D18" s="1371"/>
      <c r="E18" s="138" t="s">
        <v>311</v>
      </c>
      <c r="F18" s="139">
        <f t="shared" si="0"/>
        <v>1</v>
      </c>
      <c r="G18" s="142">
        <f t="shared" si="1"/>
        <v>0</v>
      </c>
      <c r="H18" s="142">
        <f t="shared" si="2"/>
        <v>0</v>
      </c>
      <c r="I18" s="1266"/>
      <c r="J18" s="1267"/>
      <c r="K18" s="169"/>
    </row>
    <row r="19" spans="1:22" ht="31.5" x14ac:dyDescent="0.25">
      <c r="A19" s="133">
        <v>11</v>
      </c>
      <c r="C19" s="1370" t="s">
        <v>2830</v>
      </c>
      <c r="D19" s="1371"/>
      <c r="E19" s="138" t="s">
        <v>311</v>
      </c>
      <c r="F19" s="139">
        <f t="shared" si="0"/>
        <v>1</v>
      </c>
      <c r="G19" s="142">
        <f t="shared" si="1"/>
        <v>0</v>
      </c>
      <c r="H19" s="142">
        <f t="shared" si="2"/>
        <v>0</v>
      </c>
      <c r="I19" s="1266"/>
      <c r="J19" s="1267"/>
      <c r="K19" s="169"/>
    </row>
    <row r="20" spans="1:22" ht="31.5" x14ac:dyDescent="0.25">
      <c r="A20" s="133">
        <v>11</v>
      </c>
      <c r="C20" s="1370" t="s">
        <v>512</v>
      </c>
      <c r="D20" s="1371"/>
      <c r="E20" s="138"/>
      <c r="F20" s="139">
        <f t="shared" si="0"/>
        <v>0</v>
      </c>
      <c r="G20" s="142">
        <f t="shared" si="1"/>
        <v>0</v>
      </c>
      <c r="H20" s="142">
        <f t="shared" si="2"/>
        <v>0</v>
      </c>
      <c r="I20" s="1266"/>
      <c r="J20" s="1267"/>
      <c r="K20" s="169"/>
    </row>
    <row r="21" spans="1:22" x14ac:dyDescent="0.25">
      <c r="C21" s="1268"/>
      <c r="D21" s="1269"/>
      <c r="E21" s="138"/>
      <c r="F21" s="139">
        <f t="shared" si="0"/>
        <v>0</v>
      </c>
      <c r="G21" s="142">
        <f t="shared" si="1"/>
        <v>0</v>
      </c>
      <c r="H21" s="142">
        <f t="shared" si="2"/>
        <v>0</v>
      </c>
      <c r="I21" s="1266"/>
      <c r="J21" s="1267"/>
      <c r="K21" s="169"/>
    </row>
    <row r="22" spans="1:22" x14ac:dyDescent="0.25">
      <c r="C22" s="1268"/>
      <c r="D22" s="1269"/>
      <c r="E22" s="138"/>
      <c r="F22" s="139">
        <f t="shared" si="0"/>
        <v>0</v>
      </c>
      <c r="G22" s="142">
        <f t="shared" si="1"/>
        <v>0</v>
      </c>
      <c r="H22" s="142">
        <f t="shared" si="2"/>
        <v>0</v>
      </c>
      <c r="I22" s="1266"/>
      <c r="J22" s="1267"/>
      <c r="K22" s="169"/>
    </row>
    <row r="23" spans="1:22" ht="15.75" thickBot="1" x14ac:dyDescent="0.3">
      <c r="C23" s="1288"/>
      <c r="D23" s="1289"/>
      <c r="E23" s="115"/>
      <c r="F23" s="231">
        <f t="shared" si="0"/>
        <v>0</v>
      </c>
      <c r="G23" s="232">
        <f t="shared" si="1"/>
        <v>0</v>
      </c>
      <c r="H23" s="232">
        <f t="shared" si="2"/>
        <v>0</v>
      </c>
      <c r="I23" s="1290"/>
      <c r="J23" s="1291"/>
      <c r="K23" s="169"/>
    </row>
    <row r="24" spans="1:22" ht="22.5" x14ac:dyDescent="0.3">
      <c r="C24" s="164"/>
      <c r="D24" s="164"/>
      <c r="E24" s="143"/>
      <c r="F24" s="198" t="s">
        <v>311</v>
      </c>
      <c r="G24" s="198" t="s">
        <v>312</v>
      </c>
      <c r="H24" s="198" t="s">
        <v>313</v>
      </c>
      <c r="I24" s="226" t="s">
        <v>317</v>
      </c>
      <c r="J24" s="169"/>
      <c r="K24" s="169"/>
      <c r="L24" s="201" t="s">
        <v>319</v>
      </c>
      <c r="M24" s="201"/>
      <c r="N24" s="201"/>
      <c r="O24" s="201"/>
      <c r="P24" s="201"/>
      <c r="Q24" s="201"/>
      <c r="R24" s="201"/>
      <c r="S24" s="201"/>
      <c r="T24" s="202"/>
      <c r="U24" s="201"/>
      <c r="V24" s="201"/>
    </row>
    <row r="25" spans="1:22" ht="15.75" thickBot="1" x14ac:dyDescent="0.3">
      <c r="E25" s="102" t="s">
        <v>316</v>
      </c>
      <c r="F25" s="104">
        <f>SUM(F13:F23)</f>
        <v>4</v>
      </c>
      <c r="G25" s="104">
        <f>SUM(G13:G23)</f>
        <v>0</v>
      </c>
      <c r="H25" s="104">
        <f>SUM(H13:H23)</f>
        <v>3</v>
      </c>
      <c r="I25" s="102">
        <f>+F25+G25</f>
        <v>4</v>
      </c>
      <c r="L25" s="1292" t="s">
        <v>349</v>
      </c>
      <c r="M25" s="1292"/>
      <c r="N25" s="1292"/>
      <c r="O25" s="1292"/>
      <c r="P25" s="1292"/>
      <c r="Q25" s="195"/>
      <c r="R25" s="1292" t="s">
        <v>350</v>
      </c>
      <c r="S25" s="1292"/>
      <c r="T25" s="1292"/>
      <c r="U25" s="1292"/>
      <c r="V25" s="1292"/>
    </row>
    <row r="26" spans="1:22" ht="15.75" thickBot="1" x14ac:dyDescent="0.3">
      <c r="D26" s="180"/>
      <c r="E26" s="181"/>
      <c r="F26" s="1293">
        <f>+F25/I25</f>
        <v>1</v>
      </c>
      <c r="G26" s="1293">
        <f>+G25/I25</f>
        <v>0</v>
      </c>
      <c r="H26" s="223"/>
      <c r="I26" s="1295">
        <f>+F26+G26</f>
        <v>1</v>
      </c>
      <c r="L26" s="196"/>
      <c r="M26" s="174"/>
      <c r="N26" s="195"/>
      <c r="O26" s="195"/>
      <c r="P26" s="195"/>
      <c r="Q26" s="195"/>
      <c r="R26" s="195"/>
      <c r="S26" s="195"/>
      <c r="T26" s="203"/>
      <c r="U26" s="176"/>
      <c r="V26" s="176"/>
    </row>
    <row r="27" spans="1:22" ht="15.75" thickBot="1" x14ac:dyDescent="0.3">
      <c r="D27" s="180"/>
      <c r="E27" s="181"/>
      <c r="F27" s="1294"/>
      <c r="G27" s="1294"/>
      <c r="H27" s="223"/>
      <c r="I27" s="1296"/>
      <c r="L27" s="1297" t="s">
        <v>320</v>
      </c>
      <c r="M27" s="1298"/>
      <c r="N27" s="1298"/>
      <c r="O27" s="1298"/>
      <c r="P27" s="1299"/>
      <c r="Q27" s="195"/>
      <c r="R27" s="1297" t="s">
        <v>321</v>
      </c>
      <c r="S27" s="1298"/>
      <c r="T27" s="1300"/>
      <c r="U27" s="1298"/>
      <c r="V27" s="1299"/>
    </row>
    <row r="28" spans="1:22" ht="38.25" x14ac:dyDescent="0.25">
      <c r="C28" s="868" t="s">
        <v>1595</v>
      </c>
      <c r="D28" s="882" t="s">
        <v>2277</v>
      </c>
      <c r="E28" s="116"/>
      <c r="F28" s="186"/>
      <c r="G28" s="186"/>
      <c r="H28" s="183"/>
      <c r="I28" s="184"/>
      <c r="L28" s="216" t="s">
        <v>322</v>
      </c>
      <c r="M28" s="217" t="s">
        <v>323</v>
      </c>
      <c r="N28" s="217" t="s">
        <v>324</v>
      </c>
      <c r="O28" s="217" t="s">
        <v>325</v>
      </c>
      <c r="P28" s="218" t="s">
        <v>326</v>
      </c>
      <c r="Q28" s="219"/>
      <c r="R28" s="220" t="s">
        <v>322</v>
      </c>
      <c r="S28" s="217" t="s">
        <v>323</v>
      </c>
      <c r="T28" s="217" t="s">
        <v>327</v>
      </c>
      <c r="U28" s="217" t="s">
        <v>325</v>
      </c>
      <c r="V28" s="218" t="s">
        <v>326</v>
      </c>
    </row>
    <row r="29" spans="1:22" x14ac:dyDescent="0.25">
      <c r="D29" s="182" t="s">
        <v>324</v>
      </c>
      <c r="E29" s="193">
        <f>+G26</f>
        <v>0</v>
      </c>
      <c r="F29" s="186"/>
      <c r="G29" s="186"/>
      <c r="H29" s="183"/>
      <c r="I29" s="184"/>
      <c r="L29" s="205" t="s">
        <v>328</v>
      </c>
      <c r="M29" s="206" t="s">
        <v>329</v>
      </c>
      <c r="N29" s="207" t="s">
        <v>330</v>
      </c>
      <c r="O29" s="208" t="s">
        <v>331</v>
      </c>
      <c r="P29" s="189" t="s">
        <v>332</v>
      </c>
      <c r="Q29" s="204"/>
      <c r="R29" s="209" t="s">
        <v>328</v>
      </c>
      <c r="S29" s="206" t="s">
        <v>333</v>
      </c>
      <c r="T29" s="179" t="s">
        <v>334</v>
      </c>
      <c r="U29" s="208" t="s">
        <v>331</v>
      </c>
      <c r="V29" s="189" t="s">
        <v>335</v>
      </c>
    </row>
    <row r="30" spans="1:22" ht="30" x14ac:dyDescent="0.25">
      <c r="D30" s="182" t="s">
        <v>327</v>
      </c>
      <c r="E30" s="193">
        <f>+F26</f>
        <v>1</v>
      </c>
      <c r="F30" s="186"/>
      <c r="G30" s="186"/>
      <c r="H30" s="183"/>
      <c r="I30" s="184"/>
      <c r="L30" s="205" t="s">
        <v>336</v>
      </c>
      <c r="M30" s="206" t="s">
        <v>329</v>
      </c>
      <c r="N30" s="207" t="s">
        <v>337</v>
      </c>
      <c r="O30" s="208" t="s">
        <v>338</v>
      </c>
      <c r="P30" s="189" t="s">
        <v>339</v>
      </c>
      <c r="Q30" s="204"/>
      <c r="R30" s="209" t="s">
        <v>336</v>
      </c>
      <c r="S30" s="206" t="s">
        <v>333</v>
      </c>
      <c r="T30" s="179" t="s">
        <v>337</v>
      </c>
      <c r="U30" s="208" t="s">
        <v>338</v>
      </c>
      <c r="V30" s="189" t="s">
        <v>340</v>
      </c>
    </row>
    <row r="31" spans="1:22" ht="16.5" thickBot="1" x14ac:dyDescent="0.3">
      <c r="C31" s="227" t="s">
        <v>351</v>
      </c>
      <c r="D31" s="182"/>
      <c r="E31" s="116"/>
      <c r="F31" s="186"/>
      <c r="G31" s="186"/>
      <c r="H31" s="183"/>
      <c r="I31" s="184"/>
      <c r="J31" s="102">
        <f>990*1.12</f>
        <v>1108.8000000000002</v>
      </c>
      <c r="L31" s="210" t="s">
        <v>341</v>
      </c>
      <c r="M31" s="211" t="s">
        <v>329</v>
      </c>
      <c r="N31" s="212" t="s">
        <v>342</v>
      </c>
      <c r="O31" s="213" t="s">
        <v>343</v>
      </c>
      <c r="P31" s="214" t="s">
        <v>344</v>
      </c>
      <c r="Q31" s="204"/>
      <c r="R31" s="215" t="s">
        <v>341</v>
      </c>
      <c r="S31" s="211" t="s">
        <v>345</v>
      </c>
      <c r="T31" s="190" t="s">
        <v>346</v>
      </c>
      <c r="U31" s="213" t="s">
        <v>343</v>
      </c>
      <c r="V31" s="214" t="s">
        <v>332</v>
      </c>
    </row>
    <row r="32" spans="1:22" x14ac:dyDescent="0.25">
      <c r="D32" s="229" t="s">
        <v>352</v>
      </c>
      <c r="E32" s="116"/>
      <c r="F32" s="186"/>
      <c r="G32" s="186"/>
      <c r="H32" s="183"/>
      <c r="I32" s="184"/>
    </row>
    <row r="33" spans="1:24" x14ac:dyDescent="0.25">
      <c r="D33" s="228" t="s">
        <v>353</v>
      </c>
      <c r="E33" s="116"/>
      <c r="F33" s="186"/>
      <c r="G33" s="186"/>
      <c r="H33" s="183"/>
      <c r="I33" s="184"/>
    </row>
    <row r="34" spans="1:24" x14ac:dyDescent="0.25">
      <c r="D34" s="228" t="s">
        <v>354</v>
      </c>
      <c r="E34" s="192" t="s">
        <v>356</v>
      </c>
      <c r="F34" s="186"/>
      <c r="G34" s="186"/>
      <c r="H34" s="183"/>
      <c r="I34" s="184"/>
    </row>
    <row r="35" spans="1:24" s="170" customFormat="1" ht="16.5" customHeight="1" x14ac:dyDescent="0.3">
      <c r="A35" s="221"/>
      <c r="C35" s="191"/>
      <c r="D35" s="228" t="s">
        <v>355</v>
      </c>
      <c r="E35" s="185"/>
      <c r="F35" s="185"/>
      <c r="G35" s="185"/>
      <c r="H35" s="185"/>
      <c r="I35" s="185"/>
      <c r="K35" s="200"/>
      <c r="W35" s="200"/>
      <c r="X35" s="200"/>
    </row>
    <row r="36" spans="1:24" s="175" customFormat="1" ht="15.75" thickBot="1" x14ac:dyDescent="0.3">
      <c r="A36" s="197"/>
      <c r="C36" s="194" t="s">
        <v>357</v>
      </c>
      <c r="I36" s="171"/>
      <c r="J36" s="172"/>
      <c r="K36" s="172"/>
      <c r="W36" s="176"/>
      <c r="X36" s="174"/>
    </row>
    <row r="37" spans="1:24" s="175" customFormat="1" ht="62.25" thickBot="1" x14ac:dyDescent="0.3">
      <c r="A37" s="197">
        <v>1111</v>
      </c>
      <c r="C37" s="1285"/>
      <c r="D37" s="1286"/>
      <c r="E37" s="1286"/>
      <c r="F37" s="1286"/>
      <c r="G37" s="1286"/>
      <c r="H37" s="1286"/>
      <c r="I37" s="1286"/>
      <c r="J37" s="1287"/>
      <c r="K37" s="172"/>
      <c r="W37" s="176"/>
      <c r="X37" s="177"/>
    </row>
    <row r="38" spans="1:24" s="175" customFormat="1" x14ac:dyDescent="0.25">
      <c r="A38" s="197"/>
      <c r="I38" s="171"/>
      <c r="W38" s="178"/>
    </row>
    <row r="39" spans="1:24" s="173" customFormat="1" x14ac:dyDescent="0.25">
      <c r="A39" s="222"/>
      <c r="I39" s="187"/>
      <c r="W39" s="179"/>
    </row>
    <row r="40" spans="1:24" s="173" customFormat="1" x14ac:dyDescent="0.25">
      <c r="A40" s="222"/>
      <c r="I40" s="187"/>
      <c r="W40" s="188"/>
    </row>
    <row r="41" spans="1:24" s="173" customFormat="1" ht="18" customHeight="1" x14ac:dyDescent="0.25">
      <c r="A41" s="222"/>
      <c r="I41" s="187"/>
      <c r="W41" s="188"/>
    </row>
    <row r="42" spans="1:24" s="173" customFormat="1" x14ac:dyDescent="0.25">
      <c r="A42" s="222"/>
      <c r="I42" s="187"/>
      <c r="W42" s="188"/>
    </row>
  </sheetData>
  <mergeCells count="39">
    <mergeCell ref="C15:D15"/>
    <mergeCell ref="I15:J15"/>
    <mergeCell ref="E5:F5"/>
    <mergeCell ref="G5:I5"/>
    <mergeCell ref="E6:F6"/>
    <mergeCell ref="E7:F7"/>
    <mergeCell ref="C10:D11"/>
    <mergeCell ref="E10:E11"/>
    <mergeCell ref="F10:H10"/>
    <mergeCell ref="I10:J11"/>
    <mergeCell ref="C12:D12"/>
    <mergeCell ref="C13:D13"/>
    <mergeCell ref="I13:J13"/>
    <mergeCell ref="C14:D14"/>
    <mergeCell ref="I14:J14"/>
    <mergeCell ref="C16:D16"/>
    <mergeCell ref="I16:J16"/>
    <mergeCell ref="C17:D17"/>
    <mergeCell ref="I17:J17"/>
    <mergeCell ref="C21:D21"/>
    <mergeCell ref="I21:J21"/>
    <mergeCell ref="C20:D20"/>
    <mergeCell ref="I20:J20"/>
    <mergeCell ref="C18:D18"/>
    <mergeCell ref="I18:J18"/>
    <mergeCell ref="C19:D19"/>
    <mergeCell ref="I19:J19"/>
    <mergeCell ref="C23:D23"/>
    <mergeCell ref="I23:J23"/>
    <mergeCell ref="C22:D22"/>
    <mergeCell ref="I22:J22"/>
    <mergeCell ref="C37:J37"/>
    <mergeCell ref="L25:P25"/>
    <mergeCell ref="R25:V25"/>
    <mergeCell ref="F26:F27"/>
    <mergeCell ref="G26:G27"/>
    <mergeCell ref="I26:I27"/>
    <mergeCell ref="L27:P27"/>
    <mergeCell ref="R27:V27"/>
  </mergeCells>
  <dataValidations count="1">
    <dataValidation type="list" allowBlank="1" showInputMessage="1" showErrorMessage="1" sqref="E13:E24" xr:uid="{00000000-0002-0000-1200-000000000000}">
      <formula1>$G$6:$G$8</formula1>
    </dataValidation>
  </dataValidations>
  <pageMargins left="0.47244094488188981" right="0.47244094488188981" top="0.39370078740157483" bottom="0.43307086614173229" header="0.31496062992125984" footer="0.31496062992125984"/>
  <pageSetup paperSize="9" scale="65"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FF00"/>
    <pageSetUpPr fitToPage="1"/>
  </sheetPr>
  <dimension ref="A1:S47"/>
  <sheetViews>
    <sheetView view="pageBreakPreview" zoomScaleNormal="100" zoomScaleSheetLayoutView="100" workbookViewId="0">
      <selection sqref="A1:XFD1048576"/>
    </sheetView>
  </sheetViews>
  <sheetFormatPr baseColWidth="10" defaultRowHeight="15" x14ac:dyDescent="0.25"/>
  <cols>
    <col min="1" max="1" width="1.7109375" style="74" customWidth="1"/>
    <col min="2" max="2" width="2.7109375" customWidth="1"/>
    <col min="3" max="3" width="19.28515625" customWidth="1"/>
    <col min="4" max="4" width="55.710937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7.42578125"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173" t="s">
        <v>2435</v>
      </c>
    </row>
    <row r="3" spans="1:17" ht="9" customHeight="1" x14ac:dyDescent="0.3">
      <c r="D3" s="99"/>
      <c r="E3" s="99"/>
      <c r="F3" s="99"/>
      <c r="G3" s="99"/>
      <c r="H3" s="99"/>
      <c r="I3" s="99"/>
      <c r="J3" s="99"/>
      <c r="K3" s="99"/>
      <c r="L3" s="99"/>
      <c r="M3" s="99"/>
      <c r="N3" s="99"/>
      <c r="O3" s="99"/>
      <c r="P3" s="1176" t="s">
        <v>154</v>
      </c>
      <c r="Q3" s="1174"/>
    </row>
    <row r="4" spans="1:17" s="56" customFormat="1" ht="15.75" customHeight="1" x14ac:dyDescent="0.25">
      <c r="A4" s="75"/>
      <c r="B4" s="53" t="s">
        <v>84</v>
      </c>
      <c r="C4" s="53"/>
      <c r="D4" s="56" t="s">
        <v>150</v>
      </c>
      <c r="P4" s="1176"/>
      <c r="Q4" s="1175"/>
    </row>
    <row r="5" spans="1:17" s="56" customFormat="1" ht="15.75" customHeight="1" thickBot="1" x14ac:dyDescent="0.3">
      <c r="A5" s="75"/>
      <c r="B5" s="53" t="s">
        <v>85</v>
      </c>
      <c r="C5" s="53"/>
      <c r="D5" s="56" t="s">
        <v>3073</v>
      </c>
      <c r="H5" s="1177" t="s">
        <v>162</v>
      </c>
      <c r="I5" s="1177"/>
      <c r="J5" s="1177"/>
      <c r="K5" s="1177"/>
      <c r="L5" s="871"/>
      <c r="M5" s="871" t="s">
        <v>147</v>
      </c>
      <c r="N5" s="1177"/>
      <c r="O5" s="1177"/>
      <c r="P5" s="1177"/>
      <c r="Q5" s="129"/>
    </row>
    <row r="6" spans="1:17" s="56" customFormat="1" ht="15.75" x14ac:dyDescent="0.25">
      <c r="A6" s="75"/>
      <c r="B6" s="53" t="s">
        <v>86</v>
      </c>
      <c r="C6" s="53"/>
      <c r="D6" s="72" t="s">
        <v>2831</v>
      </c>
      <c r="H6" s="1181" t="s">
        <v>161</v>
      </c>
      <c r="I6" s="1181"/>
      <c r="J6" s="1181"/>
      <c r="K6" s="1181"/>
      <c r="L6" s="870"/>
      <c r="M6" s="870"/>
      <c r="N6" s="1301" t="s">
        <v>2779</v>
      </c>
      <c r="O6" s="1302"/>
      <c r="P6" s="1302"/>
      <c r="Q6" s="82" t="s">
        <v>159</v>
      </c>
    </row>
    <row r="7" spans="1:17" s="56" customFormat="1" ht="15.75" x14ac:dyDescent="0.25">
      <c r="A7" s="75"/>
      <c r="B7" s="53" t="s">
        <v>87</v>
      </c>
      <c r="C7" s="53"/>
      <c r="D7" s="56" t="s">
        <v>151</v>
      </c>
      <c r="E7" s="72" t="s">
        <v>163</v>
      </c>
      <c r="H7" s="1178">
        <v>45162</v>
      </c>
      <c r="I7" s="1179"/>
      <c r="J7" s="1179"/>
      <c r="K7" s="1179"/>
      <c r="L7" s="1178">
        <v>45163</v>
      </c>
      <c r="M7" s="1178"/>
      <c r="N7" s="1303"/>
      <c r="O7" s="1244"/>
      <c r="P7" s="1244"/>
      <c r="Q7" s="83" t="s">
        <v>160</v>
      </c>
    </row>
    <row r="8" spans="1:17" s="56" customFormat="1" ht="16.5" thickBot="1" x14ac:dyDescent="0.3">
      <c r="A8" s="75"/>
      <c r="B8" s="53" t="s">
        <v>88</v>
      </c>
      <c r="C8" s="53"/>
      <c r="D8" s="56" t="s">
        <v>152</v>
      </c>
      <c r="E8" s="72" t="s">
        <v>163</v>
      </c>
      <c r="H8" s="1178">
        <f>+H7+20</f>
        <v>45182</v>
      </c>
      <c r="I8" s="1179"/>
      <c r="J8" s="1179"/>
      <c r="K8" s="1179"/>
      <c r="L8" s="1178">
        <f>+L7+1</f>
        <v>45164</v>
      </c>
      <c r="M8" s="1178"/>
      <c r="N8" s="1245"/>
      <c r="O8" s="1246"/>
      <c r="P8" s="1246"/>
      <c r="Q8" s="80"/>
    </row>
    <row r="9" spans="1:17" s="56" customFormat="1" ht="33" x14ac:dyDescent="0.25">
      <c r="A9" s="75">
        <v>11</v>
      </c>
      <c r="B9" s="1187" t="s">
        <v>166</v>
      </c>
      <c r="C9" s="1187"/>
      <c r="D9" s="1188" t="s">
        <v>455</v>
      </c>
      <c r="E9" s="1188"/>
      <c r="F9" s="1188"/>
      <c r="G9" s="1188"/>
      <c r="H9" s="1188"/>
      <c r="I9" s="1188"/>
      <c r="J9" s="1188"/>
      <c r="K9" s="1188"/>
      <c r="L9" s="1188"/>
      <c r="M9" s="1188"/>
      <c r="N9" s="1188"/>
      <c r="O9" s="1188"/>
      <c r="P9" s="1188"/>
      <c r="Q9" s="1188"/>
    </row>
    <row r="10" spans="1:17" s="56" customFormat="1" ht="33" x14ac:dyDescent="0.25">
      <c r="A10" s="75">
        <v>11</v>
      </c>
      <c r="B10" s="1187"/>
      <c r="C10" s="1187"/>
      <c r="D10" s="1188" t="s">
        <v>457</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169</v>
      </c>
      <c r="E13" s="757" t="s">
        <v>2057</v>
      </c>
      <c r="H13" s="88"/>
      <c r="I13" s="89" t="s">
        <v>155</v>
      </c>
      <c r="K13" s="88"/>
      <c r="L13" s="88"/>
      <c r="N13" s="95" t="s">
        <v>134</v>
      </c>
      <c r="O13" s="89"/>
    </row>
    <row r="14" spans="1:17" s="86" customFormat="1" ht="12.75" x14ac:dyDescent="0.2">
      <c r="A14" s="754"/>
      <c r="B14" s="84" t="s">
        <v>140</v>
      </c>
      <c r="C14" s="86" t="s">
        <v>92</v>
      </c>
      <c r="D14" s="86" t="s">
        <v>170</v>
      </c>
      <c r="H14" s="88"/>
      <c r="I14" s="89" t="s">
        <v>147</v>
      </c>
      <c r="J14" s="87"/>
      <c r="K14" s="88"/>
      <c r="L14" s="88"/>
      <c r="M14" s="96" t="s">
        <v>136</v>
      </c>
      <c r="N14" s="93" t="s">
        <v>157</v>
      </c>
      <c r="O14" s="89"/>
    </row>
    <row r="15" spans="1:17" s="86" customFormat="1" ht="12.75" x14ac:dyDescent="0.2">
      <c r="A15" s="754"/>
      <c r="B15" s="84" t="s">
        <v>136</v>
      </c>
      <c r="C15" s="86" t="s">
        <v>93</v>
      </c>
      <c r="D15" s="86" t="s">
        <v>171</v>
      </c>
      <c r="H15" s="88"/>
      <c r="I15" s="89" t="s">
        <v>148</v>
      </c>
      <c r="J15" s="87"/>
      <c r="K15" s="88"/>
      <c r="L15" s="88"/>
      <c r="M15" s="96" t="s">
        <v>137</v>
      </c>
      <c r="N15" s="93" t="s">
        <v>156</v>
      </c>
      <c r="O15" s="89"/>
    </row>
    <row r="16" spans="1:17" s="86" customFormat="1" ht="12.75" x14ac:dyDescent="0.2">
      <c r="A16" s="754"/>
      <c r="C16" s="84"/>
      <c r="D16" s="86" t="s">
        <v>172</v>
      </c>
      <c r="H16" s="88"/>
      <c r="I16" s="89"/>
      <c r="J16" s="87"/>
      <c r="K16" s="88"/>
      <c r="L16" s="88"/>
      <c r="M16" s="96" t="s">
        <v>138</v>
      </c>
      <c r="N16" s="95" t="s">
        <v>135</v>
      </c>
      <c r="O16" s="89"/>
    </row>
    <row r="17" spans="1:19" s="86" customFormat="1" ht="6.75" customHeight="1" thickBot="1" x14ac:dyDescent="0.25">
      <c r="A17" s="85"/>
      <c r="C17" s="84"/>
      <c r="Q17" s="91"/>
      <c r="R17" s="91"/>
    </row>
    <row r="18" spans="1:19"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9"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c r="S19" s="832"/>
    </row>
    <row r="20" spans="1:19" s="56" customFormat="1" ht="15.75" x14ac:dyDescent="0.25">
      <c r="A20" s="75"/>
      <c r="C20" s="1416" t="s">
        <v>2417</v>
      </c>
      <c r="D20" s="1417"/>
      <c r="E20" s="109"/>
      <c r="F20" s="110"/>
      <c r="G20" s="110"/>
      <c r="H20" s="110"/>
      <c r="I20" s="110"/>
      <c r="J20" s="110"/>
      <c r="K20" s="110"/>
      <c r="L20" s="111"/>
      <c r="M20" s="117"/>
      <c r="N20" s="109"/>
      <c r="O20" s="110"/>
      <c r="P20" s="110"/>
      <c r="Q20" s="108"/>
      <c r="S20" s="832"/>
    </row>
    <row r="21" spans="1:19" s="56" customFormat="1" ht="15.75" x14ac:dyDescent="0.25">
      <c r="A21" s="75"/>
      <c r="C21" s="1414" t="s">
        <v>2418</v>
      </c>
      <c r="D21" s="1415"/>
      <c r="E21" s="118"/>
      <c r="F21" s="119"/>
      <c r="G21" s="119"/>
      <c r="H21" s="119"/>
      <c r="I21" s="119"/>
      <c r="J21" s="119"/>
      <c r="K21" s="119"/>
      <c r="L21" s="107" t="s">
        <v>2436</v>
      </c>
      <c r="M21" s="112">
        <v>1</v>
      </c>
      <c r="N21" s="118"/>
      <c r="O21" s="119"/>
      <c r="P21" s="119"/>
      <c r="Q21" s="120"/>
      <c r="S21" s="832"/>
    </row>
    <row r="22" spans="1:19" s="56" customFormat="1" ht="33" x14ac:dyDescent="0.25">
      <c r="A22" s="75">
        <v>11</v>
      </c>
      <c r="B22" s="103"/>
      <c r="C22" s="1414" t="s">
        <v>2419</v>
      </c>
      <c r="D22" s="1415"/>
      <c r="E22" s="118"/>
      <c r="F22" s="119"/>
      <c r="G22" s="119"/>
      <c r="H22" s="119"/>
      <c r="I22" s="119"/>
      <c r="J22" s="119"/>
      <c r="K22" s="119"/>
      <c r="L22" s="107" t="s">
        <v>2436</v>
      </c>
      <c r="M22" s="121"/>
      <c r="N22" s="118"/>
      <c r="O22" s="119"/>
      <c r="P22" s="119"/>
      <c r="Q22" s="120"/>
      <c r="S22" s="832"/>
    </row>
    <row r="23" spans="1:19" s="56" customFormat="1" ht="48.75" x14ac:dyDescent="0.25">
      <c r="A23" s="75">
        <v>111</v>
      </c>
      <c r="B23" s="103"/>
      <c r="C23" s="1414" t="s">
        <v>2420</v>
      </c>
      <c r="D23" s="1415"/>
      <c r="E23" s="118"/>
      <c r="F23" s="119"/>
      <c r="G23" s="119"/>
      <c r="H23" s="119"/>
      <c r="I23" s="119"/>
      <c r="J23" s="119"/>
      <c r="K23" s="119"/>
      <c r="L23" s="107" t="s">
        <v>2436</v>
      </c>
      <c r="M23" s="121"/>
      <c r="N23" s="118"/>
      <c r="O23" s="119"/>
      <c r="P23" s="119"/>
      <c r="Q23" s="120"/>
      <c r="S23" s="832"/>
    </row>
    <row r="24" spans="1:19" s="56" customFormat="1" ht="64.5" x14ac:dyDescent="0.25">
      <c r="A24" s="75">
        <v>1111</v>
      </c>
      <c r="B24" s="103"/>
      <c r="C24" s="1414" t="s">
        <v>2832</v>
      </c>
      <c r="D24" s="1415"/>
      <c r="E24" s="118"/>
      <c r="F24" s="119"/>
      <c r="G24" s="119"/>
      <c r="H24" s="119"/>
      <c r="I24" s="119"/>
      <c r="J24" s="119"/>
      <c r="K24" s="119"/>
      <c r="L24" s="107" t="s">
        <v>2436</v>
      </c>
      <c r="M24" s="121"/>
      <c r="N24" s="118"/>
      <c r="O24" s="119"/>
      <c r="P24" s="119"/>
      <c r="Q24" s="120"/>
      <c r="S24" s="832"/>
    </row>
    <row r="25" spans="1:19" s="56" customFormat="1" ht="17.25" x14ac:dyDescent="0.25">
      <c r="A25" s="75">
        <v>1</v>
      </c>
      <c r="B25" s="103"/>
      <c r="C25" s="1414" t="s">
        <v>2421</v>
      </c>
      <c r="D25" s="1415"/>
      <c r="E25" s="118"/>
      <c r="F25" s="119"/>
      <c r="G25" s="119"/>
      <c r="H25" s="119"/>
      <c r="I25" s="119"/>
      <c r="J25" s="119"/>
      <c r="K25" s="119"/>
      <c r="L25" s="123"/>
      <c r="M25" s="121"/>
      <c r="N25" s="118"/>
      <c r="O25" s="119"/>
      <c r="P25" s="119"/>
      <c r="Q25" s="120"/>
      <c r="S25" s="832"/>
    </row>
    <row r="26" spans="1:19" s="56" customFormat="1" ht="17.25" x14ac:dyDescent="0.25">
      <c r="A26" s="75">
        <v>1</v>
      </c>
      <c r="B26" s="103"/>
      <c r="C26" s="1414" t="s">
        <v>2422</v>
      </c>
      <c r="D26" s="1415"/>
      <c r="E26" s="118"/>
      <c r="F26" s="119"/>
      <c r="G26" s="119"/>
      <c r="H26" s="119"/>
      <c r="I26" s="119"/>
      <c r="J26" s="119"/>
      <c r="K26" s="119"/>
      <c r="L26" s="107" t="s">
        <v>2436</v>
      </c>
      <c r="M26" s="121"/>
      <c r="N26" s="118"/>
      <c r="O26" s="119"/>
      <c r="P26" s="119"/>
      <c r="Q26" s="120"/>
      <c r="S26" s="832"/>
    </row>
    <row r="27" spans="1:19" s="56" customFormat="1" ht="17.25" x14ac:dyDescent="0.25">
      <c r="A27" s="75">
        <v>1</v>
      </c>
      <c r="B27" s="103"/>
      <c r="C27" s="1414" t="s">
        <v>2423</v>
      </c>
      <c r="D27" s="1415"/>
      <c r="E27" s="118"/>
      <c r="F27" s="119"/>
      <c r="G27" s="119"/>
      <c r="H27" s="119"/>
      <c r="I27" s="119"/>
      <c r="J27" s="119"/>
      <c r="K27" s="119"/>
      <c r="L27" s="107" t="s">
        <v>2436</v>
      </c>
      <c r="M27" s="121"/>
      <c r="N27" s="118"/>
      <c r="O27" s="119"/>
      <c r="P27" s="119"/>
      <c r="Q27" s="120"/>
      <c r="S27" s="832"/>
    </row>
    <row r="28" spans="1:19" s="56" customFormat="1" ht="33" x14ac:dyDescent="0.25">
      <c r="A28" s="75">
        <v>11</v>
      </c>
      <c r="B28" s="103"/>
      <c r="C28" s="1414" t="s">
        <v>2424</v>
      </c>
      <c r="D28" s="1415"/>
      <c r="E28" s="118"/>
      <c r="F28" s="119"/>
      <c r="G28" s="119"/>
      <c r="H28" s="119"/>
      <c r="I28" s="119"/>
      <c r="J28" s="119"/>
      <c r="K28" s="119"/>
      <c r="L28" s="107" t="s">
        <v>2436</v>
      </c>
      <c r="M28" s="121"/>
      <c r="N28" s="118"/>
      <c r="O28" s="119"/>
      <c r="P28" s="119"/>
      <c r="Q28" s="120"/>
      <c r="S28" s="832"/>
    </row>
    <row r="29" spans="1:19" s="56" customFormat="1" ht="17.25" x14ac:dyDescent="0.25">
      <c r="A29" s="75">
        <v>1</v>
      </c>
      <c r="B29" s="103"/>
      <c r="C29" s="1414" t="s">
        <v>2833</v>
      </c>
      <c r="D29" s="1415"/>
      <c r="E29" s="118"/>
      <c r="F29" s="119"/>
      <c r="G29" s="119"/>
      <c r="H29" s="119"/>
      <c r="I29" s="119"/>
      <c r="J29" s="119"/>
      <c r="K29" s="119"/>
      <c r="L29" s="107" t="s">
        <v>2436</v>
      </c>
      <c r="M29" s="121"/>
      <c r="N29" s="118"/>
      <c r="O29" s="119"/>
      <c r="P29" s="119"/>
      <c r="Q29" s="120"/>
      <c r="S29" s="832"/>
    </row>
    <row r="30" spans="1:19" s="56" customFormat="1" ht="17.25" x14ac:dyDescent="0.25">
      <c r="A30" s="75">
        <v>1</v>
      </c>
      <c r="B30" s="103"/>
      <c r="C30" s="1414" t="s">
        <v>2433</v>
      </c>
      <c r="D30" s="1415"/>
      <c r="E30" s="118"/>
      <c r="F30" s="119"/>
      <c r="G30" s="119"/>
      <c r="H30" s="119"/>
      <c r="I30" s="119"/>
      <c r="J30" s="119"/>
      <c r="K30" s="119"/>
      <c r="L30" s="107" t="s">
        <v>2436</v>
      </c>
      <c r="M30" s="121"/>
      <c r="N30" s="118"/>
      <c r="O30" s="119"/>
      <c r="P30" s="119"/>
      <c r="Q30" s="120"/>
      <c r="S30" s="832"/>
    </row>
    <row r="31" spans="1:19" s="56" customFormat="1" ht="17.25" x14ac:dyDescent="0.25">
      <c r="A31" s="75">
        <v>1</v>
      </c>
      <c r="B31" s="103"/>
      <c r="C31" s="1414" t="s">
        <v>2430</v>
      </c>
      <c r="D31" s="1415"/>
      <c r="E31" s="118"/>
      <c r="F31" s="119"/>
      <c r="G31" s="119"/>
      <c r="H31" s="119"/>
      <c r="I31" s="119"/>
      <c r="J31" s="119"/>
      <c r="K31" s="119"/>
      <c r="L31" s="123"/>
      <c r="M31" s="121"/>
      <c r="N31" s="118"/>
      <c r="O31" s="119"/>
      <c r="P31" s="119"/>
      <c r="Q31" s="120"/>
      <c r="S31" s="832"/>
    </row>
    <row r="32" spans="1:19" s="56" customFormat="1" ht="17.25" x14ac:dyDescent="0.25">
      <c r="A32" s="75">
        <v>1</v>
      </c>
      <c r="B32" s="103"/>
      <c r="C32" s="1414" t="s">
        <v>2431</v>
      </c>
      <c r="D32" s="1415"/>
      <c r="E32" s="118"/>
      <c r="F32" s="119"/>
      <c r="G32" s="119"/>
      <c r="H32" s="119"/>
      <c r="I32" s="119"/>
      <c r="J32" s="119"/>
      <c r="K32" s="119"/>
      <c r="L32" s="107" t="s">
        <v>2436</v>
      </c>
      <c r="M32" s="121"/>
      <c r="N32" s="118"/>
      <c r="O32" s="119"/>
      <c r="P32" s="119"/>
      <c r="Q32" s="120"/>
      <c r="S32" s="832"/>
    </row>
    <row r="33" spans="1:19" s="56" customFormat="1" ht="17.25" x14ac:dyDescent="0.25">
      <c r="A33" s="75">
        <v>1</v>
      </c>
      <c r="B33" s="103"/>
      <c r="C33" s="1414" t="s">
        <v>2432</v>
      </c>
      <c r="D33" s="1415"/>
      <c r="E33" s="118"/>
      <c r="F33" s="119"/>
      <c r="G33" s="119"/>
      <c r="H33" s="119"/>
      <c r="I33" s="119"/>
      <c r="J33" s="119"/>
      <c r="K33" s="119"/>
      <c r="L33" s="107" t="s">
        <v>2436</v>
      </c>
      <c r="M33" s="121"/>
      <c r="N33" s="118"/>
      <c r="O33" s="119"/>
      <c r="P33" s="119"/>
      <c r="Q33" s="120"/>
      <c r="S33" s="832"/>
    </row>
    <row r="34" spans="1:19" s="56" customFormat="1" ht="48.75" x14ac:dyDescent="0.25">
      <c r="A34" s="75">
        <v>111</v>
      </c>
      <c r="B34" s="103"/>
      <c r="C34" s="1414" t="s">
        <v>2425</v>
      </c>
      <c r="D34" s="1415"/>
      <c r="E34" s="118"/>
      <c r="F34" s="119"/>
      <c r="G34" s="119"/>
      <c r="H34" s="119"/>
      <c r="I34" s="119"/>
      <c r="J34" s="119"/>
      <c r="K34" s="119"/>
      <c r="L34" s="107" t="s">
        <v>2436</v>
      </c>
      <c r="M34" s="121"/>
      <c r="N34" s="118"/>
      <c r="O34" s="119"/>
      <c r="P34" s="119"/>
      <c r="Q34" s="120"/>
      <c r="S34" s="832"/>
    </row>
    <row r="35" spans="1:19" s="56" customFormat="1" ht="48.75" x14ac:dyDescent="0.25">
      <c r="A35" s="75">
        <v>111</v>
      </c>
      <c r="B35" s="103"/>
      <c r="C35" s="1414" t="s">
        <v>2426</v>
      </c>
      <c r="D35" s="1415"/>
      <c r="E35" s="118"/>
      <c r="F35" s="119"/>
      <c r="G35" s="119"/>
      <c r="H35" s="119"/>
      <c r="I35" s="119"/>
      <c r="J35" s="119"/>
      <c r="K35" s="119"/>
      <c r="L35" s="107" t="s">
        <v>2436</v>
      </c>
      <c r="M35" s="121"/>
      <c r="N35" s="118"/>
      <c r="O35" s="119"/>
      <c r="P35" s="119"/>
      <c r="Q35" s="120"/>
      <c r="S35" s="832"/>
    </row>
    <row r="36" spans="1:19" s="56" customFormat="1" ht="64.5" x14ac:dyDescent="0.25">
      <c r="A36" s="75">
        <v>1111</v>
      </c>
      <c r="B36" s="103"/>
      <c r="C36" s="1414" t="s">
        <v>2434</v>
      </c>
      <c r="D36" s="1415"/>
      <c r="E36" s="118"/>
      <c r="F36" s="119"/>
      <c r="G36" s="119"/>
      <c r="H36" s="119"/>
      <c r="I36" s="119"/>
      <c r="J36" s="119"/>
      <c r="K36" s="119"/>
      <c r="L36" s="107" t="s">
        <v>2436</v>
      </c>
      <c r="M36" s="121"/>
      <c r="N36" s="118"/>
      <c r="O36" s="119"/>
      <c r="P36" s="119"/>
      <c r="Q36" s="120"/>
      <c r="S36" s="832"/>
    </row>
    <row r="37" spans="1:19" s="56" customFormat="1" ht="64.5" x14ac:dyDescent="0.25">
      <c r="A37" s="75">
        <v>1111</v>
      </c>
      <c r="B37" s="103"/>
      <c r="C37" s="1414" t="s">
        <v>2427</v>
      </c>
      <c r="D37" s="1415"/>
      <c r="E37" s="118"/>
      <c r="F37" s="119"/>
      <c r="G37" s="119"/>
      <c r="H37" s="119"/>
      <c r="I37" s="119"/>
      <c r="J37" s="119"/>
      <c r="K37" s="119"/>
      <c r="L37" s="107" t="s">
        <v>2436</v>
      </c>
      <c r="M37" s="121"/>
      <c r="N37" s="118"/>
      <c r="O37" s="119"/>
      <c r="P37" s="119"/>
      <c r="Q37" s="120"/>
      <c r="S37" s="832"/>
    </row>
    <row r="38" spans="1:19" s="56" customFormat="1" ht="48.75" x14ac:dyDescent="0.25">
      <c r="A38" s="75">
        <v>111</v>
      </c>
      <c r="B38" s="103"/>
      <c r="C38" s="1414" t="s">
        <v>2428</v>
      </c>
      <c r="D38" s="1415"/>
      <c r="E38" s="118"/>
      <c r="F38" s="119"/>
      <c r="G38" s="119"/>
      <c r="H38" s="119"/>
      <c r="I38" s="119"/>
      <c r="J38" s="119"/>
      <c r="K38" s="119"/>
      <c r="L38" s="107" t="s">
        <v>2436</v>
      </c>
      <c r="M38" s="121"/>
      <c r="N38" s="118"/>
      <c r="O38" s="119"/>
      <c r="P38" s="119"/>
      <c r="Q38" s="120"/>
      <c r="S38" s="832"/>
    </row>
    <row r="39" spans="1:19" s="56" customFormat="1" ht="64.5" x14ac:dyDescent="0.25">
      <c r="A39" s="75">
        <v>1111</v>
      </c>
      <c r="B39" s="103"/>
      <c r="C39" s="1414" t="s">
        <v>2429</v>
      </c>
      <c r="D39" s="1415"/>
      <c r="E39" s="118"/>
      <c r="F39" s="119"/>
      <c r="G39" s="119"/>
      <c r="H39" s="119"/>
      <c r="I39" s="119"/>
      <c r="J39" s="119"/>
      <c r="K39" s="119"/>
      <c r="L39" s="107" t="s">
        <v>2436</v>
      </c>
      <c r="M39" s="121"/>
      <c r="N39" s="118"/>
      <c r="O39" s="119"/>
      <c r="P39" s="119"/>
      <c r="Q39" s="120"/>
      <c r="S39" s="832"/>
    </row>
    <row r="40" spans="1:19" s="56" customFormat="1" ht="33.75" thickBot="1" x14ac:dyDescent="0.3">
      <c r="A40" s="75">
        <v>11</v>
      </c>
      <c r="B40" s="103"/>
      <c r="C40" s="1418"/>
      <c r="D40" s="1419"/>
      <c r="E40" s="118"/>
      <c r="F40" s="119"/>
      <c r="G40" s="119"/>
      <c r="H40" s="119"/>
      <c r="I40" s="119"/>
      <c r="J40" s="119"/>
      <c r="K40" s="119"/>
      <c r="L40" s="107" t="s">
        <v>2436</v>
      </c>
      <c r="M40" s="121"/>
      <c r="N40" s="118"/>
      <c r="O40" s="119"/>
      <c r="P40" s="119"/>
      <c r="Q40" s="120"/>
    </row>
    <row r="41" spans="1:19" s="56" customFormat="1" ht="16.5" thickBot="1" x14ac:dyDescent="0.3">
      <c r="A41" s="75"/>
      <c r="C41" s="1208" t="s">
        <v>236</v>
      </c>
      <c r="D41" s="1208"/>
      <c r="Q41" s="129"/>
      <c r="R41"/>
    </row>
    <row r="42" spans="1:19" s="56" customFormat="1" ht="49.5" thickBot="1" x14ac:dyDescent="0.3">
      <c r="A42" s="75">
        <v>111</v>
      </c>
      <c r="C42" s="1182"/>
      <c r="D42" s="1183"/>
      <c r="E42" s="1183"/>
      <c r="F42" s="1183"/>
      <c r="G42" s="1183"/>
      <c r="H42" s="1183"/>
      <c r="I42" s="1183"/>
      <c r="J42" s="1183"/>
      <c r="K42" s="1183"/>
      <c r="L42" s="1183"/>
      <c r="M42" s="1183"/>
      <c r="N42" s="1183"/>
      <c r="O42" s="1183"/>
      <c r="P42" s="1183"/>
      <c r="Q42" s="1184"/>
      <c r="R42"/>
    </row>
    <row r="43" spans="1:19" s="56" customFormat="1" ht="15.75" x14ac:dyDescent="0.25">
      <c r="A43" s="75"/>
      <c r="Q43" s="129"/>
      <c r="R43"/>
    </row>
    <row r="44" spans="1:19" s="56" customFormat="1" ht="15.75" x14ac:dyDescent="0.25">
      <c r="A44" s="75"/>
      <c r="Q44" s="129"/>
      <c r="R44"/>
    </row>
    <row r="45" spans="1:19" s="56" customFormat="1" ht="15.75" x14ac:dyDescent="0.25">
      <c r="A45" s="75"/>
      <c r="Q45" s="129"/>
      <c r="R45"/>
    </row>
    <row r="46" spans="1:19" s="56" customFormat="1" ht="15.75" x14ac:dyDescent="0.25">
      <c r="A46" s="75"/>
      <c r="Q46" s="129"/>
      <c r="R46"/>
    </row>
    <row r="47" spans="1:19" s="56" customFormat="1" ht="15.75" x14ac:dyDescent="0.25">
      <c r="A47" s="75"/>
      <c r="Q47" s="129"/>
      <c r="R47"/>
    </row>
  </sheetData>
  <mergeCells count="46">
    <mergeCell ref="C41:D41"/>
    <mergeCell ref="C42:Q42"/>
    <mergeCell ref="C40:D40"/>
    <mergeCell ref="C36:D36"/>
    <mergeCell ref="C37:D37"/>
    <mergeCell ref="C38:D38"/>
    <mergeCell ref="C39:D39"/>
    <mergeCell ref="C26:D26"/>
    <mergeCell ref="C27:D27"/>
    <mergeCell ref="C28:D28"/>
    <mergeCell ref="C29:D29"/>
    <mergeCell ref="C30:D30"/>
    <mergeCell ref="C31:D31"/>
    <mergeCell ref="C32:D32"/>
    <mergeCell ref="C33:D33"/>
    <mergeCell ref="C34:D34"/>
    <mergeCell ref="C35:D35"/>
    <mergeCell ref="C25:D25"/>
    <mergeCell ref="B9:C10"/>
    <mergeCell ref="D9:Q9"/>
    <mergeCell ref="D10:Q10"/>
    <mergeCell ref="B12:D12"/>
    <mergeCell ref="C18:D19"/>
    <mergeCell ref="E18:K18"/>
    <mergeCell ref="L18:M19"/>
    <mergeCell ref="N18:P18"/>
    <mergeCell ref="Q18:Q19"/>
    <mergeCell ref="C20:D20"/>
    <mergeCell ref="C21:D21"/>
    <mergeCell ref="C22:D22"/>
    <mergeCell ref="C23:D23"/>
    <mergeCell ref="C24:D24"/>
    <mergeCell ref="D1:P1"/>
    <mergeCell ref="D2:P2"/>
    <mergeCell ref="H6:K6"/>
    <mergeCell ref="N6:P6"/>
    <mergeCell ref="H7:K7"/>
    <mergeCell ref="L7:M7"/>
    <mergeCell ref="N7:P7"/>
    <mergeCell ref="Q2:Q4"/>
    <mergeCell ref="P3:P4"/>
    <mergeCell ref="H5:K5"/>
    <mergeCell ref="N5:P5"/>
    <mergeCell ref="H8:K8"/>
    <mergeCell ref="L8:M8"/>
    <mergeCell ref="N8:P8"/>
  </mergeCells>
  <dataValidations count="1">
    <dataValidation type="list" allowBlank="1" showInputMessage="1" showErrorMessage="1" sqref="Q21:Q40" xr:uid="{00000000-0002-0000-1300-000000000000}">
      <formula1>$I$13:$I$15</formula1>
    </dataValidation>
  </dataValidations>
  <pageMargins left="0.47" right="0.5" top="0.43" bottom="0.74803149606299213" header="0.31496062992125984" footer="0.31496062992125984"/>
  <pageSetup paperSize="9" scale="67"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FF00"/>
  </sheetPr>
  <dimension ref="A1:S35"/>
  <sheetViews>
    <sheetView workbookViewId="0">
      <selection activeCell="C10" sqref="C10:E10"/>
    </sheetView>
  </sheetViews>
  <sheetFormatPr baseColWidth="10" defaultRowHeight="18.75" customHeight="1" x14ac:dyDescent="0.25"/>
  <cols>
    <col min="1" max="1" width="1.5703125" style="788" customWidth="1"/>
    <col min="2" max="2" width="28.5703125" style="824" customWidth="1"/>
    <col min="3" max="3" width="15.85546875" style="817" customWidth="1"/>
    <col min="4" max="4" width="82" style="825" customWidth="1"/>
    <col min="5" max="5" width="13.7109375" style="144" customWidth="1"/>
    <col min="6" max="6" width="16.42578125" style="144" customWidth="1"/>
    <col min="7" max="7" width="22.28515625" style="144" customWidth="1"/>
    <col min="8" max="8" width="21.28515625" style="144" customWidth="1"/>
    <col min="9" max="256" width="11.42578125" style="144"/>
    <col min="257" max="257" width="1.5703125" style="144" customWidth="1"/>
    <col min="258" max="258" width="28.5703125" style="144" customWidth="1"/>
    <col min="259" max="259" width="15.85546875" style="144" customWidth="1"/>
    <col min="260" max="260" width="82" style="144" customWidth="1"/>
    <col min="261" max="261" width="13.7109375" style="144" customWidth="1"/>
    <col min="262" max="262" width="16.42578125" style="144" customWidth="1"/>
    <col min="263" max="263" width="22.28515625" style="144" customWidth="1"/>
    <col min="264" max="264" width="21.28515625" style="144" customWidth="1"/>
    <col min="265" max="512" width="11.42578125" style="144"/>
    <col min="513" max="513" width="1.5703125" style="144" customWidth="1"/>
    <col min="514" max="514" width="28.5703125" style="144" customWidth="1"/>
    <col min="515" max="515" width="15.85546875" style="144" customWidth="1"/>
    <col min="516" max="516" width="82" style="144" customWidth="1"/>
    <col min="517" max="517" width="13.7109375" style="144" customWidth="1"/>
    <col min="518" max="518" width="16.42578125" style="144" customWidth="1"/>
    <col min="519" max="519" width="22.28515625" style="144" customWidth="1"/>
    <col min="520" max="520" width="21.28515625" style="144" customWidth="1"/>
    <col min="521" max="768" width="11.42578125" style="144"/>
    <col min="769" max="769" width="1.5703125" style="144" customWidth="1"/>
    <col min="770" max="770" width="28.5703125" style="144" customWidth="1"/>
    <col min="771" max="771" width="15.85546875" style="144" customWidth="1"/>
    <col min="772" max="772" width="82" style="144" customWidth="1"/>
    <col min="773" max="773" width="13.7109375" style="144" customWidth="1"/>
    <col min="774" max="774" width="16.42578125" style="144" customWidth="1"/>
    <col min="775" max="775" width="22.28515625" style="144" customWidth="1"/>
    <col min="776" max="776" width="21.28515625" style="144" customWidth="1"/>
    <col min="777" max="1024" width="11.42578125" style="144"/>
    <col min="1025" max="1025" width="1.5703125" style="144" customWidth="1"/>
    <col min="1026" max="1026" width="28.5703125" style="144" customWidth="1"/>
    <col min="1027" max="1027" width="15.85546875" style="144" customWidth="1"/>
    <col min="1028" max="1028" width="82" style="144" customWidth="1"/>
    <col min="1029" max="1029" width="13.7109375" style="144" customWidth="1"/>
    <col min="1030" max="1030" width="16.42578125" style="144" customWidth="1"/>
    <col min="1031" max="1031" width="22.28515625" style="144" customWidth="1"/>
    <col min="1032" max="1032" width="21.28515625" style="144" customWidth="1"/>
    <col min="1033" max="1280" width="11.42578125" style="144"/>
    <col min="1281" max="1281" width="1.5703125" style="144" customWidth="1"/>
    <col min="1282" max="1282" width="28.5703125" style="144" customWidth="1"/>
    <col min="1283" max="1283" width="15.85546875" style="144" customWidth="1"/>
    <col min="1284" max="1284" width="82" style="144" customWidth="1"/>
    <col min="1285" max="1285" width="13.7109375" style="144" customWidth="1"/>
    <col min="1286" max="1286" width="16.42578125" style="144" customWidth="1"/>
    <col min="1287" max="1287" width="22.28515625" style="144" customWidth="1"/>
    <col min="1288" max="1288" width="21.28515625" style="144" customWidth="1"/>
    <col min="1289" max="1536" width="11.42578125" style="144"/>
    <col min="1537" max="1537" width="1.5703125" style="144" customWidth="1"/>
    <col min="1538" max="1538" width="28.5703125" style="144" customWidth="1"/>
    <col min="1539" max="1539" width="15.85546875" style="144" customWidth="1"/>
    <col min="1540" max="1540" width="82" style="144" customWidth="1"/>
    <col min="1541" max="1541" width="13.7109375" style="144" customWidth="1"/>
    <col min="1542" max="1542" width="16.42578125" style="144" customWidth="1"/>
    <col min="1543" max="1543" width="22.28515625" style="144" customWidth="1"/>
    <col min="1544" max="1544" width="21.28515625" style="144" customWidth="1"/>
    <col min="1545" max="1792" width="11.42578125" style="144"/>
    <col min="1793" max="1793" width="1.5703125" style="144" customWidth="1"/>
    <col min="1794" max="1794" width="28.5703125" style="144" customWidth="1"/>
    <col min="1795" max="1795" width="15.85546875" style="144" customWidth="1"/>
    <col min="1796" max="1796" width="82" style="144" customWidth="1"/>
    <col min="1797" max="1797" width="13.7109375" style="144" customWidth="1"/>
    <col min="1798" max="1798" width="16.42578125" style="144" customWidth="1"/>
    <col min="1799" max="1799" width="22.28515625" style="144" customWidth="1"/>
    <col min="1800" max="1800" width="21.28515625" style="144" customWidth="1"/>
    <col min="1801" max="2048" width="11.42578125" style="144"/>
    <col min="2049" max="2049" width="1.5703125" style="144" customWidth="1"/>
    <col min="2050" max="2050" width="28.5703125" style="144" customWidth="1"/>
    <col min="2051" max="2051" width="15.85546875" style="144" customWidth="1"/>
    <col min="2052" max="2052" width="82" style="144" customWidth="1"/>
    <col min="2053" max="2053" width="13.7109375" style="144" customWidth="1"/>
    <col min="2054" max="2054" width="16.42578125" style="144" customWidth="1"/>
    <col min="2055" max="2055" width="22.28515625" style="144" customWidth="1"/>
    <col min="2056" max="2056" width="21.28515625" style="144" customWidth="1"/>
    <col min="2057" max="2304" width="11.42578125" style="144"/>
    <col min="2305" max="2305" width="1.5703125" style="144" customWidth="1"/>
    <col min="2306" max="2306" width="28.5703125" style="144" customWidth="1"/>
    <col min="2307" max="2307" width="15.85546875" style="144" customWidth="1"/>
    <col min="2308" max="2308" width="82" style="144" customWidth="1"/>
    <col min="2309" max="2309" width="13.7109375" style="144" customWidth="1"/>
    <col min="2310" max="2310" width="16.42578125" style="144" customWidth="1"/>
    <col min="2311" max="2311" width="22.28515625" style="144" customWidth="1"/>
    <col min="2312" max="2312" width="21.28515625" style="144" customWidth="1"/>
    <col min="2313" max="2560" width="11.42578125" style="144"/>
    <col min="2561" max="2561" width="1.5703125" style="144" customWidth="1"/>
    <col min="2562" max="2562" width="28.5703125" style="144" customWidth="1"/>
    <col min="2563" max="2563" width="15.85546875" style="144" customWidth="1"/>
    <col min="2564" max="2564" width="82" style="144" customWidth="1"/>
    <col min="2565" max="2565" width="13.7109375" style="144" customWidth="1"/>
    <col min="2566" max="2566" width="16.42578125" style="144" customWidth="1"/>
    <col min="2567" max="2567" width="22.28515625" style="144" customWidth="1"/>
    <col min="2568" max="2568" width="21.28515625" style="144" customWidth="1"/>
    <col min="2569" max="2816" width="11.42578125" style="144"/>
    <col min="2817" max="2817" width="1.5703125" style="144" customWidth="1"/>
    <col min="2818" max="2818" width="28.5703125" style="144" customWidth="1"/>
    <col min="2819" max="2819" width="15.85546875" style="144" customWidth="1"/>
    <col min="2820" max="2820" width="82" style="144" customWidth="1"/>
    <col min="2821" max="2821" width="13.7109375" style="144" customWidth="1"/>
    <col min="2822" max="2822" width="16.42578125" style="144" customWidth="1"/>
    <col min="2823" max="2823" width="22.28515625" style="144" customWidth="1"/>
    <col min="2824" max="2824" width="21.28515625" style="144" customWidth="1"/>
    <col min="2825" max="3072" width="11.42578125" style="144"/>
    <col min="3073" max="3073" width="1.5703125" style="144" customWidth="1"/>
    <col min="3074" max="3074" width="28.5703125" style="144" customWidth="1"/>
    <col min="3075" max="3075" width="15.85546875" style="144" customWidth="1"/>
    <col min="3076" max="3076" width="82" style="144" customWidth="1"/>
    <col min="3077" max="3077" width="13.7109375" style="144" customWidth="1"/>
    <col min="3078" max="3078" width="16.42578125" style="144" customWidth="1"/>
    <col min="3079" max="3079" width="22.28515625" style="144" customWidth="1"/>
    <col min="3080" max="3080" width="21.28515625" style="144" customWidth="1"/>
    <col min="3081" max="3328" width="11.42578125" style="144"/>
    <col min="3329" max="3329" width="1.5703125" style="144" customWidth="1"/>
    <col min="3330" max="3330" width="28.5703125" style="144" customWidth="1"/>
    <col min="3331" max="3331" width="15.85546875" style="144" customWidth="1"/>
    <col min="3332" max="3332" width="82" style="144" customWidth="1"/>
    <col min="3333" max="3333" width="13.7109375" style="144" customWidth="1"/>
    <col min="3334" max="3334" width="16.42578125" style="144" customWidth="1"/>
    <col min="3335" max="3335" width="22.28515625" style="144" customWidth="1"/>
    <col min="3336" max="3336" width="21.28515625" style="144" customWidth="1"/>
    <col min="3337" max="3584" width="11.42578125" style="144"/>
    <col min="3585" max="3585" width="1.5703125" style="144" customWidth="1"/>
    <col min="3586" max="3586" width="28.5703125" style="144" customWidth="1"/>
    <col min="3587" max="3587" width="15.85546875" style="144" customWidth="1"/>
    <col min="3588" max="3588" width="82" style="144" customWidth="1"/>
    <col min="3589" max="3589" width="13.7109375" style="144" customWidth="1"/>
    <col min="3590" max="3590" width="16.42578125" style="144" customWidth="1"/>
    <col min="3591" max="3591" width="22.28515625" style="144" customWidth="1"/>
    <col min="3592" max="3592" width="21.28515625" style="144" customWidth="1"/>
    <col min="3593" max="3840" width="11.42578125" style="144"/>
    <col min="3841" max="3841" width="1.5703125" style="144" customWidth="1"/>
    <col min="3842" max="3842" width="28.5703125" style="144" customWidth="1"/>
    <col min="3843" max="3843" width="15.85546875" style="144" customWidth="1"/>
    <col min="3844" max="3844" width="82" style="144" customWidth="1"/>
    <col min="3845" max="3845" width="13.7109375" style="144" customWidth="1"/>
    <col min="3846" max="3846" width="16.42578125" style="144" customWidth="1"/>
    <col min="3847" max="3847" width="22.28515625" style="144" customWidth="1"/>
    <col min="3848" max="3848" width="21.28515625" style="144" customWidth="1"/>
    <col min="3849" max="4096" width="11.42578125" style="144"/>
    <col min="4097" max="4097" width="1.5703125" style="144" customWidth="1"/>
    <col min="4098" max="4098" width="28.5703125" style="144" customWidth="1"/>
    <col min="4099" max="4099" width="15.85546875" style="144" customWidth="1"/>
    <col min="4100" max="4100" width="82" style="144" customWidth="1"/>
    <col min="4101" max="4101" width="13.7109375" style="144" customWidth="1"/>
    <col min="4102" max="4102" width="16.42578125" style="144" customWidth="1"/>
    <col min="4103" max="4103" width="22.28515625" style="144" customWidth="1"/>
    <col min="4104" max="4104" width="21.28515625" style="144" customWidth="1"/>
    <col min="4105" max="4352" width="11.42578125" style="144"/>
    <col min="4353" max="4353" width="1.5703125" style="144" customWidth="1"/>
    <col min="4354" max="4354" width="28.5703125" style="144" customWidth="1"/>
    <col min="4355" max="4355" width="15.85546875" style="144" customWidth="1"/>
    <col min="4356" max="4356" width="82" style="144" customWidth="1"/>
    <col min="4357" max="4357" width="13.7109375" style="144" customWidth="1"/>
    <col min="4358" max="4358" width="16.42578125" style="144" customWidth="1"/>
    <col min="4359" max="4359" width="22.28515625" style="144" customWidth="1"/>
    <col min="4360" max="4360" width="21.28515625" style="144" customWidth="1"/>
    <col min="4361" max="4608" width="11.42578125" style="144"/>
    <col min="4609" max="4609" width="1.5703125" style="144" customWidth="1"/>
    <col min="4610" max="4610" width="28.5703125" style="144" customWidth="1"/>
    <col min="4611" max="4611" width="15.85546875" style="144" customWidth="1"/>
    <col min="4612" max="4612" width="82" style="144" customWidth="1"/>
    <col min="4613" max="4613" width="13.7109375" style="144" customWidth="1"/>
    <col min="4614" max="4614" width="16.42578125" style="144" customWidth="1"/>
    <col min="4615" max="4615" width="22.28515625" style="144" customWidth="1"/>
    <col min="4616" max="4616" width="21.28515625" style="144" customWidth="1"/>
    <col min="4617" max="4864" width="11.42578125" style="144"/>
    <col min="4865" max="4865" width="1.5703125" style="144" customWidth="1"/>
    <col min="4866" max="4866" width="28.5703125" style="144" customWidth="1"/>
    <col min="4867" max="4867" width="15.85546875" style="144" customWidth="1"/>
    <col min="4868" max="4868" width="82" style="144" customWidth="1"/>
    <col min="4869" max="4869" width="13.7109375" style="144" customWidth="1"/>
    <col min="4870" max="4870" width="16.42578125" style="144" customWidth="1"/>
    <col min="4871" max="4871" width="22.28515625" style="144" customWidth="1"/>
    <col min="4872" max="4872" width="21.28515625" style="144" customWidth="1"/>
    <col min="4873" max="5120" width="11.42578125" style="144"/>
    <col min="5121" max="5121" width="1.5703125" style="144" customWidth="1"/>
    <col min="5122" max="5122" width="28.5703125" style="144" customWidth="1"/>
    <col min="5123" max="5123" width="15.85546875" style="144" customWidth="1"/>
    <col min="5124" max="5124" width="82" style="144" customWidth="1"/>
    <col min="5125" max="5125" width="13.7109375" style="144" customWidth="1"/>
    <col min="5126" max="5126" width="16.42578125" style="144" customWidth="1"/>
    <col min="5127" max="5127" width="22.28515625" style="144" customWidth="1"/>
    <col min="5128" max="5128" width="21.28515625" style="144" customWidth="1"/>
    <col min="5129" max="5376" width="11.42578125" style="144"/>
    <col min="5377" max="5377" width="1.5703125" style="144" customWidth="1"/>
    <col min="5378" max="5378" width="28.5703125" style="144" customWidth="1"/>
    <col min="5379" max="5379" width="15.85546875" style="144" customWidth="1"/>
    <col min="5380" max="5380" width="82" style="144" customWidth="1"/>
    <col min="5381" max="5381" width="13.7109375" style="144" customWidth="1"/>
    <col min="5382" max="5382" width="16.42578125" style="144" customWidth="1"/>
    <col min="5383" max="5383" width="22.28515625" style="144" customWidth="1"/>
    <col min="5384" max="5384" width="21.28515625" style="144" customWidth="1"/>
    <col min="5385" max="5632" width="11.42578125" style="144"/>
    <col min="5633" max="5633" width="1.5703125" style="144" customWidth="1"/>
    <col min="5634" max="5634" width="28.5703125" style="144" customWidth="1"/>
    <col min="5635" max="5635" width="15.85546875" style="144" customWidth="1"/>
    <col min="5636" max="5636" width="82" style="144" customWidth="1"/>
    <col min="5637" max="5637" width="13.7109375" style="144" customWidth="1"/>
    <col min="5638" max="5638" width="16.42578125" style="144" customWidth="1"/>
    <col min="5639" max="5639" width="22.28515625" style="144" customWidth="1"/>
    <col min="5640" max="5640" width="21.28515625" style="144" customWidth="1"/>
    <col min="5641" max="5888" width="11.42578125" style="144"/>
    <col min="5889" max="5889" width="1.5703125" style="144" customWidth="1"/>
    <col min="5890" max="5890" width="28.5703125" style="144" customWidth="1"/>
    <col min="5891" max="5891" width="15.85546875" style="144" customWidth="1"/>
    <col min="5892" max="5892" width="82" style="144" customWidth="1"/>
    <col min="5893" max="5893" width="13.7109375" style="144" customWidth="1"/>
    <col min="5894" max="5894" width="16.42578125" style="144" customWidth="1"/>
    <col min="5895" max="5895" width="22.28515625" style="144" customWidth="1"/>
    <col min="5896" max="5896" width="21.28515625" style="144" customWidth="1"/>
    <col min="5897" max="6144" width="11.42578125" style="144"/>
    <col min="6145" max="6145" width="1.5703125" style="144" customWidth="1"/>
    <col min="6146" max="6146" width="28.5703125" style="144" customWidth="1"/>
    <col min="6147" max="6147" width="15.85546875" style="144" customWidth="1"/>
    <col min="6148" max="6148" width="82" style="144" customWidth="1"/>
    <col min="6149" max="6149" width="13.7109375" style="144" customWidth="1"/>
    <col min="6150" max="6150" width="16.42578125" style="144" customWidth="1"/>
    <col min="6151" max="6151" width="22.28515625" style="144" customWidth="1"/>
    <col min="6152" max="6152" width="21.28515625" style="144" customWidth="1"/>
    <col min="6153" max="6400" width="11.42578125" style="144"/>
    <col min="6401" max="6401" width="1.5703125" style="144" customWidth="1"/>
    <col min="6402" max="6402" width="28.5703125" style="144" customWidth="1"/>
    <col min="6403" max="6403" width="15.85546875" style="144" customWidth="1"/>
    <col min="6404" max="6404" width="82" style="144" customWidth="1"/>
    <col min="6405" max="6405" width="13.7109375" style="144" customWidth="1"/>
    <col min="6406" max="6406" width="16.42578125" style="144" customWidth="1"/>
    <col min="6407" max="6407" width="22.28515625" style="144" customWidth="1"/>
    <col min="6408" max="6408" width="21.28515625" style="144" customWidth="1"/>
    <col min="6409" max="6656" width="11.42578125" style="144"/>
    <col min="6657" max="6657" width="1.5703125" style="144" customWidth="1"/>
    <col min="6658" max="6658" width="28.5703125" style="144" customWidth="1"/>
    <col min="6659" max="6659" width="15.85546875" style="144" customWidth="1"/>
    <col min="6660" max="6660" width="82" style="144" customWidth="1"/>
    <col min="6661" max="6661" width="13.7109375" style="144" customWidth="1"/>
    <col min="6662" max="6662" width="16.42578125" style="144" customWidth="1"/>
    <col min="6663" max="6663" width="22.28515625" style="144" customWidth="1"/>
    <col min="6664" max="6664" width="21.28515625" style="144" customWidth="1"/>
    <col min="6665" max="6912" width="11.42578125" style="144"/>
    <col min="6913" max="6913" width="1.5703125" style="144" customWidth="1"/>
    <col min="6914" max="6914" width="28.5703125" style="144" customWidth="1"/>
    <col min="6915" max="6915" width="15.85546875" style="144" customWidth="1"/>
    <col min="6916" max="6916" width="82" style="144" customWidth="1"/>
    <col min="6917" max="6917" width="13.7109375" style="144" customWidth="1"/>
    <col min="6918" max="6918" width="16.42578125" style="144" customWidth="1"/>
    <col min="6919" max="6919" width="22.28515625" style="144" customWidth="1"/>
    <col min="6920" max="6920" width="21.28515625" style="144" customWidth="1"/>
    <col min="6921" max="7168" width="11.42578125" style="144"/>
    <col min="7169" max="7169" width="1.5703125" style="144" customWidth="1"/>
    <col min="7170" max="7170" width="28.5703125" style="144" customWidth="1"/>
    <col min="7171" max="7171" width="15.85546875" style="144" customWidth="1"/>
    <col min="7172" max="7172" width="82" style="144" customWidth="1"/>
    <col min="7173" max="7173" width="13.7109375" style="144" customWidth="1"/>
    <col min="7174" max="7174" width="16.42578125" style="144" customWidth="1"/>
    <col min="7175" max="7175" width="22.28515625" style="144" customWidth="1"/>
    <col min="7176" max="7176" width="21.28515625" style="144" customWidth="1"/>
    <col min="7177" max="7424" width="11.42578125" style="144"/>
    <col min="7425" max="7425" width="1.5703125" style="144" customWidth="1"/>
    <col min="7426" max="7426" width="28.5703125" style="144" customWidth="1"/>
    <col min="7427" max="7427" width="15.85546875" style="144" customWidth="1"/>
    <col min="7428" max="7428" width="82" style="144" customWidth="1"/>
    <col min="7429" max="7429" width="13.7109375" style="144" customWidth="1"/>
    <col min="7430" max="7430" width="16.42578125" style="144" customWidth="1"/>
    <col min="7431" max="7431" width="22.28515625" style="144" customWidth="1"/>
    <col min="7432" max="7432" width="21.28515625" style="144" customWidth="1"/>
    <col min="7433" max="7680" width="11.42578125" style="144"/>
    <col min="7681" max="7681" width="1.5703125" style="144" customWidth="1"/>
    <col min="7682" max="7682" width="28.5703125" style="144" customWidth="1"/>
    <col min="7683" max="7683" width="15.85546875" style="144" customWidth="1"/>
    <col min="7684" max="7684" width="82" style="144" customWidth="1"/>
    <col min="7685" max="7685" width="13.7109375" style="144" customWidth="1"/>
    <col min="7686" max="7686" width="16.42578125" style="144" customWidth="1"/>
    <col min="7687" max="7687" width="22.28515625" style="144" customWidth="1"/>
    <col min="7688" max="7688" width="21.28515625" style="144" customWidth="1"/>
    <col min="7689" max="7936" width="11.42578125" style="144"/>
    <col min="7937" max="7937" width="1.5703125" style="144" customWidth="1"/>
    <col min="7938" max="7938" width="28.5703125" style="144" customWidth="1"/>
    <col min="7939" max="7939" width="15.85546875" style="144" customWidth="1"/>
    <col min="7940" max="7940" width="82" style="144" customWidth="1"/>
    <col min="7941" max="7941" width="13.7109375" style="144" customWidth="1"/>
    <col min="7942" max="7942" width="16.42578125" style="144" customWidth="1"/>
    <col min="7943" max="7943" width="22.28515625" style="144" customWidth="1"/>
    <col min="7944" max="7944" width="21.28515625" style="144" customWidth="1"/>
    <col min="7945" max="8192" width="11.42578125" style="144"/>
    <col min="8193" max="8193" width="1.5703125" style="144" customWidth="1"/>
    <col min="8194" max="8194" width="28.5703125" style="144" customWidth="1"/>
    <col min="8195" max="8195" width="15.85546875" style="144" customWidth="1"/>
    <col min="8196" max="8196" width="82" style="144" customWidth="1"/>
    <col min="8197" max="8197" width="13.7109375" style="144" customWidth="1"/>
    <col min="8198" max="8198" width="16.42578125" style="144" customWidth="1"/>
    <col min="8199" max="8199" width="22.28515625" style="144" customWidth="1"/>
    <col min="8200" max="8200" width="21.28515625" style="144" customWidth="1"/>
    <col min="8201" max="8448" width="11.42578125" style="144"/>
    <col min="8449" max="8449" width="1.5703125" style="144" customWidth="1"/>
    <col min="8450" max="8450" width="28.5703125" style="144" customWidth="1"/>
    <col min="8451" max="8451" width="15.85546875" style="144" customWidth="1"/>
    <col min="8452" max="8452" width="82" style="144" customWidth="1"/>
    <col min="8453" max="8453" width="13.7109375" style="144" customWidth="1"/>
    <col min="8454" max="8454" width="16.42578125" style="144" customWidth="1"/>
    <col min="8455" max="8455" width="22.28515625" style="144" customWidth="1"/>
    <col min="8456" max="8456" width="21.28515625" style="144" customWidth="1"/>
    <col min="8457" max="8704" width="11.42578125" style="144"/>
    <col min="8705" max="8705" width="1.5703125" style="144" customWidth="1"/>
    <col min="8706" max="8706" width="28.5703125" style="144" customWidth="1"/>
    <col min="8707" max="8707" width="15.85546875" style="144" customWidth="1"/>
    <col min="8708" max="8708" width="82" style="144" customWidth="1"/>
    <col min="8709" max="8709" width="13.7109375" style="144" customWidth="1"/>
    <col min="8710" max="8710" width="16.42578125" style="144" customWidth="1"/>
    <col min="8711" max="8711" width="22.28515625" style="144" customWidth="1"/>
    <col min="8712" max="8712" width="21.28515625" style="144" customWidth="1"/>
    <col min="8713" max="8960" width="11.42578125" style="144"/>
    <col min="8961" max="8961" width="1.5703125" style="144" customWidth="1"/>
    <col min="8962" max="8962" width="28.5703125" style="144" customWidth="1"/>
    <col min="8963" max="8963" width="15.85546875" style="144" customWidth="1"/>
    <col min="8964" max="8964" width="82" style="144" customWidth="1"/>
    <col min="8965" max="8965" width="13.7109375" style="144" customWidth="1"/>
    <col min="8966" max="8966" width="16.42578125" style="144" customWidth="1"/>
    <col min="8967" max="8967" width="22.28515625" style="144" customWidth="1"/>
    <col min="8968" max="8968" width="21.28515625" style="144" customWidth="1"/>
    <col min="8969" max="9216" width="11.42578125" style="144"/>
    <col min="9217" max="9217" width="1.5703125" style="144" customWidth="1"/>
    <col min="9218" max="9218" width="28.5703125" style="144" customWidth="1"/>
    <col min="9219" max="9219" width="15.85546875" style="144" customWidth="1"/>
    <col min="9220" max="9220" width="82" style="144" customWidth="1"/>
    <col min="9221" max="9221" width="13.7109375" style="144" customWidth="1"/>
    <col min="9222" max="9222" width="16.42578125" style="144" customWidth="1"/>
    <col min="9223" max="9223" width="22.28515625" style="144" customWidth="1"/>
    <col min="9224" max="9224" width="21.28515625" style="144" customWidth="1"/>
    <col min="9225" max="9472" width="11.42578125" style="144"/>
    <col min="9473" max="9473" width="1.5703125" style="144" customWidth="1"/>
    <col min="9474" max="9474" width="28.5703125" style="144" customWidth="1"/>
    <col min="9475" max="9475" width="15.85546875" style="144" customWidth="1"/>
    <col min="9476" max="9476" width="82" style="144" customWidth="1"/>
    <col min="9477" max="9477" width="13.7109375" style="144" customWidth="1"/>
    <col min="9478" max="9478" width="16.42578125" style="144" customWidth="1"/>
    <col min="9479" max="9479" width="22.28515625" style="144" customWidth="1"/>
    <col min="9480" max="9480" width="21.28515625" style="144" customWidth="1"/>
    <col min="9481" max="9728" width="11.42578125" style="144"/>
    <col min="9729" max="9729" width="1.5703125" style="144" customWidth="1"/>
    <col min="9730" max="9730" width="28.5703125" style="144" customWidth="1"/>
    <col min="9731" max="9731" width="15.85546875" style="144" customWidth="1"/>
    <col min="9732" max="9732" width="82" style="144" customWidth="1"/>
    <col min="9733" max="9733" width="13.7109375" style="144" customWidth="1"/>
    <col min="9734" max="9734" width="16.42578125" style="144" customWidth="1"/>
    <col min="9735" max="9735" width="22.28515625" style="144" customWidth="1"/>
    <col min="9736" max="9736" width="21.28515625" style="144" customWidth="1"/>
    <col min="9737" max="9984" width="11.42578125" style="144"/>
    <col min="9985" max="9985" width="1.5703125" style="144" customWidth="1"/>
    <col min="9986" max="9986" width="28.5703125" style="144" customWidth="1"/>
    <col min="9987" max="9987" width="15.85546875" style="144" customWidth="1"/>
    <col min="9988" max="9988" width="82" style="144" customWidth="1"/>
    <col min="9989" max="9989" width="13.7109375" style="144" customWidth="1"/>
    <col min="9990" max="9990" width="16.42578125" style="144" customWidth="1"/>
    <col min="9991" max="9991" width="22.28515625" style="144" customWidth="1"/>
    <col min="9992" max="9992" width="21.28515625" style="144" customWidth="1"/>
    <col min="9993" max="10240" width="11.42578125" style="144"/>
    <col min="10241" max="10241" width="1.5703125" style="144" customWidth="1"/>
    <col min="10242" max="10242" width="28.5703125" style="144" customWidth="1"/>
    <col min="10243" max="10243" width="15.85546875" style="144" customWidth="1"/>
    <col min="10244" max="10244" width="82" style="144" customWidth="1"/>
    <col min="10245" max="10245" width="13.7109375" style="144" customWidth="1"/>
    <col min="10246" max="10246" width="16.42578125" style="144" customWidth="1"/>
    <col min="10247" max="10247" width="22.28515625" style="144" customWidth="1"/>
    <col min="10248" max="10248" width="21.28515625" style="144" customWidth="1"/>
    <col min="10249" max="10496" width="11.42578125" style="144"/>
    <col min="10497" max="10497" width="1.5703125" style="144" customWidth="1"/>
    <col min="10498" max="10498" width="28.5703125" style="144" customWidth="1"/>
    <col min="10499" max="10499" width="15.85546875" style="144" customWidth="1"/>
    <col min="10500" max="10500" width="82" style="144" customWidth="1"/>
    <col min="10501" max="10501" width="13.7109375" style="144" customWidth="1"/>
    <col min="10502" max="10502" width="16.42578125" style="144" customWidth="1"/>
    <col min="10503" max="10503" width="22.28515625" style="144" customWidth="1"/>
    <col min="10504" max="10504" width="21.28515625" style="144" customWidth="1"/>
    <col min="10505" max="10752" width="11.42578125" style="144"/>
    <col min="10753" max="10753" width="1.5703125" style="144" customWidth="1"/>
    <col min="10754" max="10754" width="28.5703125" style="144" customWidth="1"/>
    <col min="10755" max="10755" width="15.85546875" style="144" customWidth="1"/>
    <col min="10756" max="10756" width="82" style="144" customWidth="1"/>
    <col min="10757" max="10757" width="13.7109375" style="144" customWidth="1"/>
    <col min="10758" max="10758" width="16.42578125" style="144" customWidth="1"/>
    <col min="10759" max="10759" width="22.28515625" style="144" customWidth="1"/>
    <col min="10760" max="10760" width="21.28515625" style="144" customWidth="1"/>
    <col min="10761" max="11008" width="11.42578125" style="144"/>
    <col min="11009" max="11009" width="1.5703125" style="144" customWidth="1"/>
    <col min="11010" max="11010" width="28.5703125" style="144" customWidth="1"/>
    <col min="11011" max="11011" width="15.85546875" style="144" customWidth="1"/>
    <col min="11012" max="11012" width="82" style="144" customWidth="1"/>
    <col min="11013" max="11013" width="13.7109375" style="144" customWidth="1"/>
    <col min="11014" max="11014" width="16.42578125" style="144" customWidth="1"/>
    <col min="11015" max="11015" width="22.28515625" style="144" customWidth="1"/>
    <col min="11016" max="11016" width="21.28515625" style="144" customWidth="1"/>
    <col min="11017" max="11264" width="11.42578125" style="144"/>
    <col min="11265" max="11265" width="1.5703125" style="144" customWidth="1"/>
    <col min="11266" max="11266" width="28.5703125" style="144" customWidth="1"/>
    <col min="11267" max="11267" width="15.85546875" style="144" customWidth="1"/>
    <col min="11268" max="11268" width="82" style="144" customWidth="1"/>
    <col min="11269" max="11269" width="13.7109375" style="144" customWidth="1"/>
    <col min="11270" max="11270" width="16.42578125" style="144" customWidth="1"/>
    <col min="11271" max="11271" width="22.28515625" style="144" customWidth="1"/>
    <col min="11272" max="11272" width="21.28515625" style="144" customWidth="1"/>
    <col min="11273" max="11520" width="11.42578125" style="144"/>
    <col min="11521" max="11521" width="1.5703125" style="144" customWidth="1"/>
    <col min="11522" max="11522" width="28.5703125" style="144" customWidth="1"/>
    <col min="11523" max="11523" width="15.85546875" style="144" customWidth="1"/>
    <col min="11524" max="11524" width="82" style="144" customWidth="1"/>
    <col min="11525" max="11525" width="13.7109375" style="144" customWidth="1"/>
    <col min="11526" max="11526" width="16.42578125" style="144" customWidth="1"/>
    <col min="11527" max="11527" width="22.28515625" style="144" customWidth="1"/>
    <col min="11528" max="11528" width="21.28515625" style="144" customWidth="1"/>
    <col min="11529" max="11776" width="11.42578125" style="144"/>
    <col min="11777" max="11777" width="1.5703125" style="144" customWidth="1"/>
    <col min="11778" max="11778" width="28.5703125" style="144" customWidth="1"/>
    <col min="11779" max="11779" width="15.85546875" style="144" customWidth="1"/>
    <col min="11780" max="11780" width="82" style="144" customWidth="1"/>
    <col min="11781" max="11781" width="13.7109375" style="144" customWidth="1"/>
    <col min="11782" max="11782" width="16.42578125" style="144" customWidth="1"/>
    <col min="11783" max="11783" width="22.28515625" style="144" customWidth="1"/>
    <col min="11784" max="11784" width="21.28515625" style="144" customWidth="1"/>
    <col min="11785" max="12032" width="11.42578125" style="144"/>
    <col min="12033" max="12033" width="1.5703125" style="144" customWidth="1"/>
    <col min="12034" max="12034" width="28.5703125" style="144" customWidth="1"/>
    <col min="12035" max="12035" width="15.85546875" style="144" customWidth="1"/>
    <col min="12036" max="12036" width="82" style="144" customWidth="1"/>
    <col min="12037" max="12037" width="13.7109375" style="144" customWidth="1"/>
    <col min="12038" max="12038" width="16.42578125" style="144" customWidth="1"/>
    <col min="12039" max="12039" width="22.28515625" style="144" customWidth="1"/>
    <col min="12040" max="12040" width="21.28515625" style="144" customWidth="1"/>
    <col min="12041" max="12288" width="11.42578125" style="144"/>
    <col min="12289" max="12289" width="1.5703125" style="144" customWidth="1"/>
    <col min="12290" max="12290" width="28.5703125" style="144" customWidth="1"/>
    <col min="12291" max="12291" width="15.85546875" style="144" customWidth="1"/>
    <col min="12292" max="12292" width="82" style="144" customWidth="1"/>
    <col min="12293" max="12293" width="13.7109375" style="144" customWidth="1"/>
    <col min="12294" max="12294" width="16.42578125" style="144" customWidth="1"/>
    <col min="12295" max="12295" width="22.28515625" style="144" customWidth="1"/>
    <col min="12296" max="12296" width="21.28515625" style="144" customWidth="1"/>
    <col min="12297" max="12544" width="11.42578125" style="144"/>
    <col min="12545" max="12545" width="1.5703125" style="144" customWidth="1"/>
    <col min="12546" max="12546" width="28.5703125" style="144" customWidth="1"/>
    <col min="12547" max="12547" width="15.85546875" style="144" customWidth="1"/>
    <col min="12548" max="12548" width="82" style="144" customWidth="1"/>
    <col min="12549" max="12549" width="13.7109375" style="144" customWidth="1"/>
    <col min="12550" max="12550" width="16.42578125" style="144" customWidth="1"/>
    <col min="12551" max="12551" width="22.28515625" style="144" customWidth="1"/>
    <col min="12552" max="12552" width="21.28515625" style="144" customWidth="1"/>
    <col min="12553" max="12800" width="11.42578125" style="144"/>
    <col min="12801" max="12801" width="1.5703125" style="144" customWidth="1"/>
    <col min="12802" max="12802" width="28.5703125" style="144" customWidth="1"/>
    <col min="12803" max="12803" width="15.85546875" style="144" customWidth="1"/>
    <col min="12804" max="12804" width="82" style="144" customWidth="1"/>
    <col min="12805" max="12805" width="13.7109375" style="144" customWidth="1"/>
    <col min="12806" max="12806" width="16.42578125" style="144" customWidth="1"/>
    <col min="12807" max="12807" width="22.28515625" style="144" customWidth="1"/>
    <col min="12808" max="12808" width="21.28515625" style="144" customWidth="1"/>
    <col min="12809" max="13056" width="11.42578125" style="144"/>
    <col min="13057" max="13057" width="1.5703125" style="144" customWidth="1"/>
    <col min="13058" max="13058" width="28.5703125" style="144" customWidth="1"/>
    <col min="13059" max="13059" width="15.85546875" style="144" customWidth="1"/>
    <col min="13060" max="13060" width="82" style="144" customWidth="1"/>
    <col min="13061" max="13061" width="13.7109375" style="144" customWidth="1"/>
    <col min="13062" max="13062" width="16.42578125" style="144" customWidth="1"/>
    <col min="13063" max="13063" width="22.28515625" style="144" customWidth="1"/>
    <col min="13064" max="13064" width="21.28515625" style="144" customWidth="1"/>
    <col min="13065" max="13312" width="11.42578125" style="144"/>
    <col min="13313" max="13313" width="1.5703125" style="144" customWidth="1"/>
    <col min="13314" max="13314" width="28.5703125" style="144" customWidth="1"/>
    <col min="13315" max="13315" width="15.85546875" style="144" customWidth="1"/>
    <col min="13316" max="13316" width="82" style="144" customWidth="1"/>
    <col min="13317" max="13317" width="13.7109375" style="144" customWidth="1"/>
    <col min="13318" max="13318" width="16.42578125" style="144" customWidth="1"/>
    <col min="13319" max="13319" width="22.28515625" style="144" customWidth="1"/>
    <col min="13320" max="13320" width="21.28515625" style="144" customWidth="1"/>
    <col min="13321" max="13568" width="11.42578125" style="144"/>
    <col min="13569" max="13569" width="1.5703125" style="144" customWidth="1"/>
    <col min="13570" max="13570" width="28.5703125" style="144" customWidth="1"/>
    <col min="13571" max="13571" width="15.85546875" style="144" customWidth="1"/>
    <col min="13572" max="13572" width="82" style="144" customWidth="1"/>
    <col min="13573" max="13573" width="13.7109375" style="144" customWidth="1"/>
    <col min="13574" max="13574" width="16.42578125" style="144" customWidth="1"/>
    <col min="13575" max="13575" width="22.28515625" style="144" customWidth="1"/>
    <col min="13576" max="13576" width="21.28515625" style="144" customWidth="1"/>
    <col min="13577" max="13824" width="11.42578125" style="144"/>
    <col min="13825" max="13825" width="1.5703125" style="144" customWidth="1"/>
    <col min="13826" max="13826" width="28.5703125" style="144" customWidth="1"/>
    <col min="13827" max="13827" width="15.85546875" style="144" customWidth="1"/>
    <col min="13828" max="13828" width="82" style="144" customWidth="1"/>
    <col min="13829" max="13829" width="13.7109375" style="144" customWidth="1"/>
    <col min="13830" max="13830" width="16.42578125" style="144" customWidth="1"/>
    <col min="13831" max="13831" width="22.28515625" style="144" customWidth="1"/>
    <col min="13832" max="13832" width="21.28515625" style="144" customWidth="1"/>
    <col min="13833" max="14080" width="11.42578125" style="144"/>
    <col min="14081" max="14081" width="1.5703125" style="144" customWidth="1"/>
    <col min="14082" max="14082" width="28.5703125" style="144" customWidth="1"/>
    <col min="14083" max="14083" width="15.85546875" style="144" customWidth="1"/>
    <col min="14084" max="14084" width="82" style="144" customWidth="1"/>
    <col min="14085" max="14085" width="13.7109375" style="144" customWidth="1"/>
    <col min="14086" max="14086" width="16.42578125" style="144" customWidth="1"/>
    <col min="14087" max="14087" width="22.28515625" style="144" customWidth="1"/>
    <col min="14088" max="14088" width="21.28515625" style="144" customWidth="1"/>
    <col min="14089" max="14336" width="11.42578125" style="144"/>
    <col min="14337" max="14337" width="1.5703125" style="144" customWidth="1"/>
    <col min="14338" max="14338" width="28.5703125" style="144" customWidth="1"/>
    <col min="14339" max="14339" width="15.85546875" style="144" customWidth="1"/>
    <col min="14340" max="14340" width="82" style="144" customWidth="1"/>
    <col min="14341" max="14341" width="13.7109375" style="144" customWidth="1"/>
    <col min="14342" max="14342" width="16.42578125" style="144" customWidth="1"/>
    <col min="14343" max="14343" width="22.28515625" style="144" customWidth="1"/>
    <col min="14344" max="14344" width="21.28515625" style="144" customWidth="1"/>
    <col min="14345" max="14592" width="11.42578125" style="144"/>
    <col min="14593" max="14593" width="1.5703125" style="144" customWidth="1"/>
    <col min="14594" max="14594" width="28.5703125" style="144" customWidth="1"/>
    <col min="14595" max="14595" width="15.85546875" style="144" customWidth="1"/>
    <col min="14596" max="14596" width="82" style="144" customWidth="1"/>
    <col min="14597" max="14597" width="13.7109375" style="144" customWidth="1"/>
    <col min="14598" max="14598" width="16.42578125" style="144" customWidth="1"/>
    <col min="14599" max="14599" width="22.28515625" style="144" customWidth="1"/>
    <col min="14600" max="14600" width="21.28515625" style="144" customWidth="1"/>
    <col min="14601" max="14848" width="11.42578125" style="144"/>
    <col min="14849" max="14849" width="1.5703125" style="144" customWidth="1"/>
    <col min="14850" max="14850" width="28.5703125" style="144" customWidth="1"/>
    <col min="14851" max="14851" width="15.85546875" style="144" customWidth="1"/>
    <col min="14852" max="14852" width="82" style="144" customWidth="1"/>
    <col min="14853" max="14853" width="13.7109375" style="144" customWidth="1"/>
    <col min="14854" max="14854" width="16.42578125" style="144" customWidth="1"/>
    <col min="14855" max="14855" width="22.28515625" style="144" customWidth="1"/>
    <col min="14856" max="14856" width="21.28515625" style="144" customWidth="1"/>
    <col min="14857" max="15104" width="11.42578125" style="144"/>
    <col min="15105" max="15105" width="1.5703125" style="144" customWidth="1"/>
    <col min="15106" max="15106" width="28.5703125" style="144" customWidth="1"/>
    <col min="15107" max="15107" width="15.85546875" style="144" customWidth="1"/>
    <col min="15108" max="15108" width="82" style="144" customWidth="1"/>
    <col min="15109" max="15109" width="13.7109375" style="144" customWidth="1"/>
    <col min="15110" max="15110" width="16.42578125" style="144" customWidth="1"/>
    <col min="15111" max="15111" width="22.28515625" style="144" customWidth="1"/>
    <col min="15112" max="15112" width="21.28515625" style="144" customWidth="1"/>
    <col min="15113" max="15360" width="11.42578125" style="144"/>
    <col min="15361" max="15361" width="1.5703125" style="144" customWidth="1"/>
    <col min="15362" max="15362" width="28.5703125" style="144" customWidth="1"/>
    <col min="15363" max="15363" width="15.85546875" style="144" customWidth="1"/>
    <col min="15364" max="15364" width="82" style="144" customWidth="1"/>
    <col min="15365" max="15365" width="13.7109375" style="144" customWidth="1"/>
    <col min="15366" max="15366" width="16.42578125" style="144" customWidth="1"/>
    <col min="15367" max="15367" width="22.28515625" style="144" customWidth="1"/>
    <col min="15368" max="15368" width="21.28515625" style="144" customWidth="1"/>
    <col min="15369" max="15616" width="11.42578125" style="144"/>
    <col min="15617" max="15617" width="1.5703125" style="144" customWidth="1"/>
    <col min="15618" max="15618" width="28.5703125" style="144" customWidth="1"/>
    <col min="15619" max="15619" width="15.85546875" style="144" customWidth="1"/>
    <col min="15620" max="15620" width="82" style="144" customWidth="1"/>
    <col min="15621" max="15621" width="13.7109375" style="144" customWidth="1"/>
    <col min="15622" max="15622" width="16.42578125" style="144" customWidth="1"/>
    <col min="15623" max="15623" width="22.28515625" style="144" customWidth="1"/>
    <col min="15624" max="15624" width="21.28515625" style="144" customWidth="1"/>
    <col min="15625" max="15872" width="11.42578125" style="144"/>
    <col min="15873" max="15873" width="1.5703125" style="144" customWidth="1"/>
    <col min="15874" max="15874" width="28.5703125" style="144" customWidth="1"/>
    <col min="15875" max="15875" width="15.85546875" style="144" customWidth="1"/>
    <col min="15876" max="15876" width="82" style="144" customWidth="1"/>
    <col min="15877" max="15877" width="13.7109375" style="144" customWidth="1"/>
    <col min="15878" max="15878" width="16.42578125" style="144" customWidth="1"/>
    <col min="15879" max="15879" width="22.28515625" style="144" customWidth="1"/>
    <col min="15880" max="15880" width="21.28515625" style="144" customWidth="1"/>
    <col min="15881" max="16128" width="11.42578125" style="144"/>
    <col min="16129" max="16129" width="1.5703125" style="144" customWidth="1"/>
    <col min="16130" max="16130" width="28.5703125" style="144" customWidth="1"/>
    <col min="16131" max="16131" width="15.85546875" style="144" customWidth="1"/>
    <col min="16132" max="16132" width="82" style="144" customWidth="1"/>
    <col min="16133" max="16133" width="13.7109375" style="144" customWidth="1"/>
    <col min="16134" max="16134" width="16.42578125" style="144" customWidth="1"/>
    <col min="16135" max="16135" width="22.28515625" style="144" customWidth="1"/>
    <col min="16136" max="16136" width="21.28515625" style="144" customWidth="1"/>
    <col min="16137" max="16384" width="11.42578125" style="144"/>
  </cols>
  <sheetData>
    <row r="1" spans="1:19" s="783" customFormat="1" ht="24.75" customHeight="1" x14ac:dyDescent="0.3">
      <c r="A1" s="779"/>
      <c r="B1" s="780"/>
      <c r="C1" s="1348" t="s">
        <v>2066</v>
      </c>
      <c r="D1" s="1348"/>
      <c r="E1" s="1349" t="s">
        <v>2128</v>
      </c>
      <c r="F1" s="781"/>
      <c r="G1" s="781"/>
      <c r="H1" s="781"/>
      <c r="I1" s="782"/>
      <c r="J1" s="782"/>
      <c r="K1" s="782"/>
      <c r="L1" s="782"/>
      <c r="M1" s="782"/>
      <c r="N1" s="782"/>
      <c r="O1" s="782"/>
      <c r="P1" s="782"/>
      <c r="Q1" s="782"/>
      <c r="R1" s="782"/>
      <c r="S1" s="782"/>
    </row>
    <row r="2" spans="1:19" s="783" customFormat="1" ht="26.25" customHeight="1" thickBot="1" x14ac:dyDescent="0.3">
      <c r="A2" s="779"/>
      <c r="B2" s="784"/>
      <c r="C2" s="1351" t="s">
        <v>2067</v>
      </c>
      <c r="D2" s="1351"/>
      <c r="E2" s="1350"/>
      <c r="F2" s="785"/>
      <c r="G2" s="785"/>
      <c r="H2" s="786"/>
      <c r="I2" s="787"/>
      <c r="J2" s="787"/>
      <c r="K2" s="787"/>
      <c r="L2" s="787"/>
      <c r="M2" s="787"/>
      <c r="N2" s="787"/>
      <c r="O2" s="787"/>
      <c r="P2" s="787"/>
      <c r="Q2" s="787"/>
      <c r="R2" s="787"/>
      <c r="S2" s="787"/>
    </row>
    <row r="3" spans="1:19" ht="18.75" customHeight="1" x14ac:dyDescent="0.25">
      <c r="B3" s="1352" t="s">
        <v>163</v>
      </c>
      <c r="C3" s="789" t="s">
        <v>162</v>
      </c>
      <c r="D3" s="1353">
        <v>45162</v>
      </c>
      <c r="E3" s="1354"/>
      <c r="F3" s="790"/>
      <c r="G3" s="790"/>
      <c r="H3" s="790"/>
    </row>
    <row r="4" spans="1:19" ht="18.75" customHeight="1" x14ac:dyDescent="0.25">
      <c r="B4" s="1337"/>
      <c r="C4" s="791" t="s">
        <v>2068</v>
      </c>
      <c r="D4" s="1355">
        <f>+D3+100</f>
        <v>45262</v>
      </c>
      <c r="E4" s="1356"/>
      <c r="F4" s="790"/>
      <c r="G4" s="790"/>
      <c r="H4" s="790"/>
    </row>
    <row r="5" spans="1:19" ht="18.75" customHeight="1" x14ac:dyDescent="0.25">
      <c r="B5" s="792" t="s">
        <v>2069</v>
      </c>
      <c r="C5" s="1344" t="s">
        <v>2070</v>
      </c>
      <c r="D5" s="1325"/>
      <c r="E5" s="1326"/>
      <c r="F5" s="793"/>
      <c r="G5" s="793"/>
      <c r="H5" s="793"/>
    </row>
    <row r="6" spans="1:19" ht="18.75" customHeight="1" x14ac:dyDescent="0.25">
      <c r="B6" s="792" t="s">
        <v>2071</v>
      </c>
      <c r="C6" s="1344" t="s">
        <v>2072</v>
      </c>
      <c r="D6" s="1325"/>
      <c r="E6" s="1326"/>
      <c r="F6" s="793"/>
      <c r="G6" s="793"/>
      <c r="H6" s="793"/>
    </row>
    <row r="7" spans="1:19" ht="18.75" customHeight="1" x14ac:dyDescent="0.25">
      <c r="B7" s="792" t="s">
        <v>302</v>
      </c>
      <c r="C7" s="1344" t="s">
        <v>2073</v>
      </c>
      <c r="D7" s="1325"/>
      <c r="E7" s="1326"/>
      <c r="F7" s="794"/>
      <c r="G7" s="794"/>
      <c r="H7" s="794"/>
    </row>
    <row r="8" spans="1:19" ht="18.75" customHeight="1" x14ac:dyDescent="0.25">
      <c r="B8" s="792" t="s">
        <v>88</v>
      </c>
      <c r="C8" s="1344" t="s">
        <v>1336</v>
      </c>
      <c r="D8" s="1325"/>
      <c r="E8" s="1326"/>
      <c r="F8" s="794"/>
      <c r="G8" s="794"/>
      <c r="H8" s="794"/>
    </row>
    <row r="9" spans="1:19" ht="18.75" customHeight="1" x14ac:dyDescent="0.25">
      <c r="B9" s="792" t="s">
        <v>2074</v>
      </c>
      <c r="C9" s="1344" t="s">
        <v>308</v>
      </c>
      <c r="D9" s="1325"/>
      <c r="E9" s="1326"/>
      <c r="F9" s="794"/>
      <c r="G9" s="794"/>
      <c r="H9" s="794"/>
    </row>
    <row r="10" spans="1:19" ht="18.75" customHeight="1" x14ac:dyDescent="0.25">
      <c r="B10" s="792" t="s">
        <v>2075</v>
      </c>
      <c r="C10" s="1344" t="s">
        <v>3079</v>
      </c>
      <c r="D10" s="1325"/>
      <c r="E10" s="1326"/>
      <c r="F10" s="793"/>
      <c r="G10" s="793"/>
      <c r="H10" s="793"/>
    </row>
    <row r="11" spans="1:19" ht="18.75" customHeight="1" x14ac:dyDescent="0.25">
      <c r="B11" s="826" t="s">
        <v>2076</v>
      </c>
      <c r="C11" s="1357" t="s">
        <v>2123</v>
      </c>
      <c r="D11" s="1358"/>
      <c r="E11" s="1359"/>
      <c r="F11" s="794"/>
      <c r="G11" s="794"/>
      <c r="H11" s="794"/>
    </row>
    <row r="12" spans="1:19" ht="18.75" customHeight="1" thickBot="1" x14ac:dyDescent="0.3">
      <c r="B12" s="795" t="s">
        <v>2077</v>
      </c>
      <c r="C12" s="1345">
        <v>100000</v>
      </c>
      <c r="D12" s="1346"/>
      <c r="E12" s="1347"/>
      <c r="F12" s="796"/>
      <c r="G12" s="796"/>
      <c r="H12" s="796"/>
    </row>
    <row r="13" spans="1:19" ht="18.75" customHeight="1" thickBot="1" x14ac:dyDescent="0.3">
      <c r="B13" s="1323" t="s">
        <v>2078</v>
      </c>
      <c r="C13" s="797" t="s">
        <v>2079</v>
      </c>
      <c r="D13" s="798" t="s">
        <v>2080</v>
      </c>
      <c r="E13" s="799" t="s">
        <v>2081</v>
      </c>
      <c r="F13" s="796"/>
      <c r="G13" s="796"/>
      <c r="H13" s="796"/>
    </row>
    <row r="14" spans="1:19" ht="18.75" customHeight="1" x14ac:dyDescent="0.25">
      <c r="B14" s="1323"/>
      <c r="C14" s="800" t="s">
        <v>3084</v>
      </c>
      <c r="D14" s="801" t="s">
        <v>3087</v>
      </c>
      <c r="E14" s="802">
        <v>80000</v>
      </c>
      <c r="F14" s="803"/>
      <c r="G14" s="803"/>
      <c r="H14" s="803"/>
    </row>
    <row r="15" spans="1:19" ht="18.75" customHeight="1" x14ac:dyDescent="0.25">
      <c r="B15" s="1323"/>
      <c r="C15" s="800"/>
      <c r="D15" s="801" t="s">
        <v>3085</v>
      </c>
      <c r="E15" s="802">
        <v>0</v>
      </c>
      <c r="F15" s="803"/>
      <c r="G15" s="803"/>
      <c r="H15" s="803"/>
    </row>
    <row r="16" spans="1:19" ht="18.75" customHeight="1" x14ac:dyDescent="0.25">
      <c r="B16" s="1323"/>
      <c r="C16" s="800"/>
      <c r="D16" s="801" t="s">
        <v>3086</v>
      </c>
      <c r="E16" s="804"/>
      <c r="F16" s="803"/>
      <c r="G16" s="803"/>
      <c r="H16" s="803"/>
    </row>
    <row r="17" spans="1:8" ht="18.75" customHeight="1" x14ac:dyDescent="0.25">
      <c r="B17" s="792" t="s">
        <v>2083</v>
      </c>
      <c r="C17" s="1324">
        <f>SUM(E14:E16)</f>
        <v>80000</v>
      </c>
      <c r="D17" s="1325"/>
      <c r="E17" s="1326"/>
      <c r="F17" s="796"/>
      <c r="G17" s="796"/>
      <c r="H17" s="796"/>
    </row>
    <row r="18" spans="1:8" ht="18.75" customHeight="1" x14ac:dyDescent="0.25">
      <c r="B18" s="792" t="s">
        <v>2084</v>
      </c>
      <c r="C18" s="1327">
        <f>+C17/C12</f>
        <v>0.8</v>
      </c>
      <c r="D18" s="1328"/>
      <c r="E18" s="1329"/>
      <c r="F18" s="805"/>
      <c r="G18" s="805"/>
      <c r="H18" s="805"/>
    </row>
    <row r="19" spans="1:8" ht="18.75" customHeight="1" x14ac:dyDescent="0.25">
      <c r="B19" s="792" t="s">
        <v>2085</v>
      </c>
      <c r="C19" s="1344">
        <v>1</v>
      </c>
      <c r="D19" s="1325"/>
      <c r="E19" s="1326"/>
      <c r="F19" s="793"/>
      <c r="G19" s="793"/>
      <c r="H19" s="793"/>
    </row>
    <row r="20" spans="1:8" ht="18.75" customHeight="1" x14ac:dyDescent="0.25">
      <c r="B20" s="1337" t="s">
        <v>2086</v>
      </c>
      <c r="C20" s="806" t="s">
        <v>2087</v>
      </c>
      <c r="D20" s="807"/>
      <c r="E20" s="808"/>
      <c r="F20" s="793"/>
      <c r="G20" s="793"/>
      <c r="H20" s="793"/>
    </row>
    <row r="21" spans="1:8" ht="18.75" customHeight="1" x14ac:dyDescent="0.25">
      <c r="B21" s="1337"/>
      <c r="C21" s="806" t="s">
        <v>2088</v>
      </c>
      <c r="D21" s="809" t="s">
        <v>2089</v>
      </c>
      <c r="E21" s="808"/>
      <c r="F21" s="793"/>
      <c r="G21" s="793"/>
      <c r="H21" s="793"/>
    </row>
    <row r="22" spans="1:8" ht="18.75" customHeight="1" x14ac:dyDescent="0.25">
      <c r="B22" s="1337"/>
      <c r="C22" s="806" t="s">
        <v>2090</v>
      </c>
      <c r="D22" s="807"/>
      <c r="E22" s="808"/>
      <c r="F22" s="793"/>
      <c r="G22" s="793"/>
      <c r="H22" s="793"/>
    </row>
    <row r="23" spans="1:8" ht="18.75" customHeight="1" x14ac:dyDescent="0.25">
      <c r="B23" s="792" t="s">
        <v>2091</v>
      </c>
      <c r="C23" s="1338" t="s">
        <v>2092</v>
      </c>
      <c r="D23" s="1321"/>
      <c r="E23" s="1322"/>
      <c r="F23" s="793"/>
      <c r="G23" s="793"/>
      <c r="H23" s="793"/>
    </row>
    <row r="24" spans="1:8" ht="18.75" customHeight="1" x14ac:dyDescent="0.25">
      <c r="B24" s="792" t="s">
        <v>153</v>
      </c>
      <c r="C24" s="1338" t="s">
        <v>2093</v>
      </c>
      <c r="D24" s="1321"/>
      <c r="E24" s="1322"/>
      <c r="F24" s="793"/>
      <c r="G24" s="793"/>
      <c r="H24" s="793"/>
    </row>
    <row r="25" spans="1:8" ht="18.75" customHeight="1" thickBot="1" x14ac:dyDescent="0.3">
      <c r="B25" s="810" t="s">
        <v>2094</v>
      </c>
      <c r="C25" s="1339">
        <v>4</v>
      </c>
      <c r="D25" s="1340"/>
      <c r="E25" s="808" t="s">
        <v>2095</v>
      </c>
      <c r="F25" s="793"/>
      <c r="G25" s="793"/>
      <c r="H25" s="793"/>
    </row>
    <row r="26" spans="1:8" ht="64.5" x14ac:dyDescent="0.25">
      <c r="A26" s="788" t="s">
        <v>2102</v>
      </c>
      <c r="B26" s="864" t="s">
        <v>2097</v>
      </c>
      <c r="C26" s="1341" t="s">
        <v>2124</v>
      </c>
      <c r="D26" s="1342"/>
      <c r="E26" s="1343"/>
      <c r="F26" s="793"/>
      <c r="G26" s="793"/>
      <c r="H26" s="793"/>
    </row>
    <row r="27" spans="1:8" ht="15.75" x14ac:dyDescent="0.25">
      <c r="B27" s="811" t="s">
        <v>2098</v>
      </c>
      <c r="C27" s="1320">
        <v>9</v>
      </c>
      <c r="D27" s="1321"/>
      <c r="E27" s="1322"/>
      <c r="F27" s="812"/>
      <c r="G27" s="812"/>
      <c r="H27" s="812"/>
    </row>
    <row r="28" spans="1:8" ht="22.5" customHeight="1" x14ac:dyDescent="0.25">
      <c r="A28" s="788" t="s">
        <v>2099</v>
      </c>
      <c r="B28" s="811" t="s">
        <v>2100</v>
      </c>
      <c r="C28" s="1320" t="s">
        <v>2120</v>
      </c>
      <c r="D28" s="1321"/>
      <c r="E28" s="1322"/>
      <c r="F28" s="812"/>
      <c r="G28" s="812"/>
      <c r="H28" s="812"/>
    </row>
    <row r="29" spans="1:8" ht="48.75" x14ac:dyDescent="0.25">
      <c r="A29" s="788" t="s">
        <v>2096</v>
      </c>
      <c r="B29" s="811" t="s">
        <v>2103</v>
      </c>
      <c r="C29" s="1320" t="s">
        <v>2125</v>
      </c>
      <c r="D29" s="1321"/>
      <c r="E29" s="1322"/>
      <c r="F29" s="813"/>
      <c r="G29" s="813"/>
      <c r="H29" s="813"/>
    </row>
    <row r="30" spans="1:8" ht="15.75" x14ac:dyDescent="0.25">
      <c r="B30" s="1330" t="s">
        <v>2105</v>
      </c>
      <c r="C30" s="814" t="s">
        <v>2106</v>
      </c>
      <c r="D30" s="815"/>
      <c r="E30" s="816"/>
      <c r="F30" s="817"/>
      <c r="G30" s="817"/>
      <c r="H30" s="817"/>
    </row>
    <row r="31" spans="1:8" ht="16.5" thickBot="1" x14ac:dyDescent="0.3">
      <c r="B31" s="1331"/>
      <c r="C31" s="814" t="s">
        <v>2107</v>
      </c>
      <c r="D31" s="97" t="s">
        <v>2089</v>
      </c>
      <c r="E31" s="816"/>
      <c r="F31" s="817"/>
      <c r="G31" s="817"/>
      <c r="H31" s="817"/>
    </row>
    <row r="32" spans="1:8" ht="15.75" x14ac:dyDescent="0.25">
      <c r="B32" s="818" t="s">
        <v>2108</v>
      </c>
      <c r="C32" s="1332" t="s">
        <v>2822</v>
      </c>
      <c r="D32" s="1333"/>
      <c r="E32" s="1334" t="s">
        <v>2109</v>
      </c>
      <c r="F32" s="819"/>
      <c r="G32" s="819"/>
      <c r="H32" s="819"/>
    </row>
    <row r="33" spans="1:8" ht="64.5" customHeight="1" x14ac:dyDescent="0.25">
      <c r="A33" s="788" t="s">
        <v>2102</v>
      </c>
      <c r="B33" s="820" t="s">
        <v>2111</v>
      </c>
      <c r="C33" s="1335" t="s">
        <v>2823</v>
      </c>
      <c r="D33" s="1336"/>
      <c r="E33" s="1334"/>
      <c r="F33" s="821"/>
      <c r="G33" s="821"/>
      <c r="H33" s="821"/>
    </row>
    <row r="34" spans="1:8" ht="21" customHeight="1" x14ac:dyDescent="0.25">
      <c r="B34" s="973" t="s">
        <v>2108</v>
      </c>
      <c r="C34" s="1311" t="s">
        <v>2126</v>
      </c>
      <c r="D34" s="1312"/>
      <c r="E34" s="1313" t="s">
        <v>2112</v>
      </c>
      <c r="F34" s="819"/>
      <c r="G34" s="819"/>
      <c r="H34" s="819"/>
    </row>
    <row r="35" spans="1:8" ht="65.25" thickBot="1" x14ac:dyDescent="0.3">
      <c r="A35" s="788" t="s">
        <v>2102</v>
      </c>
      <c r="B35" s="974" t="s">
        <v>2114</v>
      </c>
      <c r="C35" s="1315" t="s">
        <v>2127</v>
      </c>
      <c r="D35" s="1316"/>
      <c r="E35" s="1314"/>
      <c r="F35" s="821"/>
      <c r="G35" s="821"/>
      <c r="H35" s="821"/>
    </row>
  </sheetData>
  <mergeCells count="33">
    <mergeCell ref="B3:B4"/>
    <mergeCell ref="D3:E3"/>
    <mergeCell ref="D4:E4"/>
    <mergeCell ref="C10:E10"/>
    <mergeCell ref="C11:E11"/>
    <mergeCell ref="C12:E12"/>
    <mergeCell ref="C1:D1"/>
    <mergeCell ref="E1:E2"/>
    <mergeCell ref="C2:D2"/>
    <mergeCell ref="C5:E5"/>
    <mergeCell ref="C6:E6"/>
    <mergeCell ref="C7:E7"/>
    <mergeCell ref="C8:E8"/>
    <mergeCell ref="C9:E9"/>
    <mergeCell ref="B13:B16"/>
    <mergeCell ref="C17:E17"/>
    <mergeCell ref="C18:E18"/>
    <mergeCell ref="B30:B31"/>
    <mergeCell ref="C32:D32"/>
    <mergeCell ref="E32:E33"/>
    <mergeCell ref="C33:D33"/>
    <mergeCell ref="B20:B22"/>
    <mergeCell ref="C23:E23"/>
    <mergeCell ref="C24:E24"/>
    <mergeCell ref="C25:D25"/>
    <mergeCell ref="C26:E26"/>
    <mergeCell ref="C27:E27"/>
    <mergeCell ref="C19:E19"/>
    <mergeCell ref="C34:D34"/>
    <mergeCell ref="E34:E35"/>
    <mergeCell ref="C35:D35"/>
    <mergeCell ref="C28:E28"/>
    <mergeCell ref="C29:E29"/>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pageSetUpPr fitToPage="1"/>
  </sheetPr>
  <dimension ref="A1:R52"/>
  <sheetViews>
    <sheetView view="pageBreakPreview" topLeftCell="A4" zoomScaleNormal="100" zoomScaleSheetLayoutView="100" workbookViewId="0">
      <selection activeCell="D15" sqref="D15"/>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7"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173" t="s">
        <v>2437</v>
      </c>
    </row>
    <row r="3" spans="1:17" ht="9" customHeight="1" x14ac:dyDescent="0.3">
      <c r="D3" s="99"/>
      <c r="E3" s="99"/>
      <c r="F3" s="99"/>
      <c r="G3" s="99"/>
      <c r="H3" s="99"/>
      <c r="I3" s="99"/>
      <c r="J3" s="99"/>
      <c r="K3" s="99"/>
      <c r="L3" s="99"/>
      <c r="M3" s="99"/>
      <c r="N3" s="99"/>
      <c r="O3" s="99"/>
      <c r="P3" s="1176" t="s">
        <v>154</v>
      </c>
      <c r="Q3" s="1174"/>
    </row>
    <row r="4" spans="1:17" s="56" customFormat="1" ht="15.75" customHeight="1" x14ac:dyDescent="0.25">
      <c r="A4" s="75"/>
      <c r="B4" s="53" t="s">
        <v>84</v>
      </c>
      <c r="C4" s="53"/>
      <c r="D4" s="56" t="s">
        <v>150</v>
      </c>
      <c r="P4" s="1176"/>
      <c r="Q4" s="1175"/>
    </row>
    <row r="5" spans="1:17" s="56" customFormat="1" ht="15.75" customHeight="1" thickBot="1" x14ac:dyDescent="0.3">
      <c r="A5" s="75"/>
      <c r="B5" s="53" t="s">
        <v>85</v>
      </c>
      <c r="C5" s="53"/>
      <c r="D5" s="56" t="s">
        <v>3078</v>
      </c>
      <c r="H5" s="1177" t="s">
        <v>162</v>
      </c>
      <c r="I5" s="1177"/>
      <c r="J5" s="1177"/>
      <c r="K5" s="1177"/>
      <c r="L5" s="256"/>
      <c r="M5" s="256" t="s">
        <v>147</v>
      </c>
      <c r="N5" s="1177"/>
      <c r="O5" s="1177"/>
      <c r="P5" s="1177"/>
      <c r="Q5" s="129"/>
    </row>
    <row r="6" spans="1:17" s="56" customFormat="1" ht="15.75" x14ac:dyDescent="0.25">
      <c r="A6" s="75"/>
      <c r="B6" s="53" t="s">
        <v>86</v>
      </c>
      <c r="C6" s="53"/>
      <c r="D6" s="72" t="s">
        <v>548</v>
      </c>
      <c r="H6" s="1181" t="s">
        <v>161</v>
      </c>
      <c r="I6" s="1181"/>
      <c r="J6" s="1181"/>
      <c r="K6" s="1181"/>
      <c r="L6" s="257"/>
      <c r="M6" s="257"/>
      <c r="N6" s="1177"/>
      <c r="O6" s="1177"/>
      <c r="P6" s="1177"/>
      <c r="Q6" s="986" t="s">
        <v>159</v>
      </c>
    </row>
    <row r="7" spans="1:17" s="56" customFormat="1" ht="15.75" x14ac:dyDescent="0.25">
      <c r="A7" s="75"/>
      <c r="B7" s="53" t="s">
        <v>87</v>
      </c>
      <c r="C7" s="53"/>
      <c r="D7" s="56" t="s">
        <v>151</v>
      </c>
      <c r="E7" s="72" t="s">
        <v>163</v>
      </c>
      <c r="H7" s="1178">
        <v>45162</v>
      </c>
      <c r="I7" s="1179"/>
      <c r="J7" s="1179"/>
      <c r="K7" s="1179"/>
      <c r="L7" s="1178">
        <v>45162</v>
      </c>
      <c r="M7" s="1178"/>
      <c r="N7" s="1178"/>
      <c r="O7" s="1179"/>
      <c r="P7" s="1179"/>
      <c r="Q7" s="987" t="s">
        <v>160</v>
      </c>
    </row>
    <row r="8" spans="1:17" s="56" customFormat="1" ht="16.5" thickBot="1" x14ac:dyDescent="0.3">
      <c r="A8" s="75"/>
      <c r="B8" s="53" t="s">
        <v>88</v>
      </c>
      <c r="C8" s="53"/>
      <c r="D8" s="56" t="s">
        <v>152</v>
      </c>
      <c r="E8" s="72" t="s">
        <v>163</v>
      </c>
      <c r="H8" s="1178">
        <f>+H7+20</f>
        <v>45182</v>
      </c>
      <c r="I8" s="1179"/>
      <c r="J8" s="1179"/>
      <c r="K8" s="1179"/>
      <c r="L8" s="1178">
        <f>+L7+1</f>
        <v>45163</v>
      </c>
      <c r="M8" s="1178"/>
      <c r="N8" s="1178"/>
      <c r="O8" s="1179"/>
      <c r="P8" s="1179"/>
      <c r="Q8" s="988"/>
    </row>
    <row r="9" spans="1:17" s="56" customFormat="1" ht="33" x14ac:dyDescent="0.25">
      <c r="A9" s="75">
        <v>11</v>
      </c>
      <c r="B9" s="1187" t="s">
        <v>166</v>
      </c>
      <c r="C9" s="1187"/>
      <c r="D9" s="1188" t="s">
        <v>2834</v>
      </c>
      <c r="E9" s="1188"/>
      <c r="F9" s="1188"/>
      <c r="G9" s="1188"/>
      <c r="H9" s="1188"/>
      <c r="I9" s="1188"/>
      <c r="J9" s="1188"/>
      <c r="K9" s="1188"/>
      <c r="L9" s="1188"/>
      <c r="M9" s="1188"/>
      <c r="N9" s="1188"/>
      <c r="O9" s="1188"/>
      <c r="P9" s="1188"/>
      <c r="Q9" s="1188"/>
    </row>
    <row r="10" spans="1:17" s="56" customFormat="1" ht="33" x14ac:dyDescent="0.25">
      <c r="A10" s="75">
        <v>11</v>
      </c>
      <c r="B10" s="1187"/>
      <c r="C10" s="1187"/>
      <c r="D10" s="1188" t="s">
        <v>2835</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2781</v>
      </c>
      <c r="E13" s="757" t="s">
        <v>2057</v>
      </c>
      <c r="H13" s="88"/>
      <c r="I13" s="89" t="s">
        <v>155</v>
      </c>
      <c r="K13" s="88"/>
      <c r="L13" s="88"/>
      <c r="N13" s="95" t="s">
        <v>2782</v>
      </c>
      <c r="O13" s="89"/>
    </row>
    <row r="14" spans="1:17" s="86" customFormat="1" ht="12.75" x14ac:dyDescent="0.2">
      <c r="A14" s="754"/>
      <c r="B14" s="84" t="s">
        <v>140</v>
      </c>
      <c r="C14" s="86" t="s">
        <v>92</v>
      </c>
      <c r="D14" s="86" t="s">
        <v>170</v>
      </c>
      <c r="H14" s="88"/>
      <c r="I14" s="89" t="s">
        <v>147</v>
      </c>
      <c r="J14" s="87"/>
      <c r="K14" s="88"/>
      <c r="L14" s="88"/>
      <c r="M14" s="96" t="s">
        <v>136</v>
      </c>
      <c r="N14" s="93" t="s">
        <v>2783</v>
      </c>
      <c r="O14" s="89"/>
    </row>
    <row r="15" spans="1:17" s="86" customFormat="1" ht="12.75" x14ac:dyDescent="0.2">
      <c r="A15" s="754"/>
      <c r="B15" s="84" t="s">
        <v>136</v>
      </c>
      <c r="C15" s="86" t="s">
        <v>93</v>
      </c>
      <c r="D15" s="86" t="s">
        <v>171</v>
      </c>
      <c r="H15" s="88"/>
      <c r="I15" s="89" t="s">
        <v>148</v>
      </c>
      <c r="J15" s="87"/>
      <c r="K15" s="88"/>
      <c r="L15" s="88"/>
      <c r="M15" s="96" t="s">
        <v>137</v>
      </c>
      <c r="N15" s="93" t="s">
        <v>156</v>
      </c>
      <c r="O15" s="89"/>
    </row>
    <row r="16" spans="1:17" s="86" customFormat="1" ht="12.75" x14ac:dyDescent="0.2">
      <c r="A16" s="754"/>
      <c r="C16" s="84"/>
      <c r="D16" s="86" t="s">
        <v>172</v>
      </c>
      <c r="H16" s="88"/>
      <c r="I16" s="89"/>
      <c r="J16" s="87"/>
      <c r="K16" s="88"/>
      <c r="L16" s="88"/>
      <c r="M16" s="96" t="s">
        <v>138</v>
      </c>
      <c r="N16" s="95" t="s">
        <v>135</v>
      </c>
      <c r="O16" s="89"/>
    </row>
    <row r="17" spans="1:18" s="86" customFormat="1" ht="6.75" customHeight="1"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
      <c r="C20" s="1260"/>
      <c r="D20" s="1261"/>
      <c r="E20" s="109"/>
      <c r="F20" s="110"/>
      <c r="G20" s="110"/>
      <c r="H20" s="110"/>
      <c r="I20" s="110"/>
      <c r="J20" s="110"/>
      <c r="K20" s="110"/>
      <c r="L20" s="111"/>
      <c r="M20" s="117"/>
      <c r="N20" s="109"/>
      <c r="O20" s="110"/>
      <c r="P20" s="110"/>
      <c r="Q20" s="108"/>
    </row>
    <row r="21" spans="1:18" s="56" customFormat="1" ht="15.75" x14ac:dyDescent="0.25">
      <c r="A21" s="75"/>
      <c r="C21" s="1204" t="s">
        <v>458</v>
      </c>
      <c r="D21" s="1205"/>
      <c r="E21" s="118"/>
      <c r="F21" s="119"/>
      <c r="G21" s="119"/>
      <c r="H21" s="119"/>
      <c r="I21" s="119"/>
      <c r="J21" s="119"/>
      <c r="K21" s="119"/>
      <c r="L21" s="107" t="s">
        <v>549</v>
      </c>
      <c r="M21" s="112">
        <v>1</v>
      </c>
      <c r="N21" s="118"/>
      <c r="O21" s="119"/>
      <c r="P21" s="119"/>
      <c r="Q21" s="120"/>
    </row>
    <row r="22" spans="1:18" s="56" customFormat="1" ht="15.75" x14ac:dyDescent="0.25">
      <c r="A22" s="75"/>
      <c r="C22" s="1204" t="s">
        <v>502</v>
      </c>
      <c r="D22" s="1205"/>
      <c r="E22" s="118"/>
      <c r="F22" s="119"/>
      <c r="G22" s="119"/>
      <c r="H22" s="119"/>
      <c r="I22" s="119"/>
      <c r="J22" s="119"/>
      <c r="K22" s="119"/>
      <c r="L22" s="107"/>
      <c r="M22" s="112"/>
      <c r="N22" s="118"/>
      <c r="O22" s="119"/>
      <c r="P22" s="119"/>
      <c r="Q22" s="120"/>
    </row>
    <row r="23" spans="1:18" s="56" customFormat="1" ht="48.75" x14ac:dyDescent="0.25">
      <c r="A23" s="75">
        <v>111</v>
      </c>
      <c r="C23" s="1204" t="s">
        <v>550</v>
      </c>
      <c r="D23" s="1205"/>
      <c r="E23" s="118"/>
      <c r="F23" s="119"/>
      <c r="G23" s="119"/>
      <c r="H23" s="119"/>
      <c r="I23" s="119"/>
      <c r="J23" s="119"/>
      <c r="K23" s="119"/>
      <c r="L23" s="107" t="s">
        <v>549</v>
      </c>
      <c r="M23" s="121"/>
      <c r="N23" s="118"/>
      <c r="O23" s="119"/>
      <c r="P23" s="119"/>
      <c r="Q23" s="122"/>
    </row>
    <row r="24" spans="1:18" s="56" customFormat="1" ht="64.5" x14ac:dyDescent="0.25">
      <c r="A24" s="75">
        <v>1111</v>
      </c>
      <c r="B24" s="103"/>
      <c r="C24" s="1204" t="s">
        <v>551</v>
      </c>
      <c r="D24" s="1205"/>
      <c r="E24" s="118"/>
      <c r="F24" s="119"/>
      <c r="G24" s="119"/>
      <c r="H24" s="119"/>
      <c r="I24" s="119"/>
      <c r="J24" s="119"/>
      <c r="K24" s="119"/>
      <c r="L24" s="123"/>
      <c r="M24" s="121"/>
      <c r="N24" s="118"/>
      <c r="O24" s="119"/>
      <c r="P24" s="119"/>
      <c r="Q24" s="120" t="s">
        <v>148</v>
      </c>
    </row>
    <row r="25" spans="1:18" s="56" customFormat="1" ht="33" x14ac:dyDescent="0.25">
      <c r="A25" s="75">
        <v>11</v>
      </c>
      <c r="B25" s="103"/>
      <c r="C25" s="1204" t="s">
        <v>2836</v>
      </c>
      <c r="D25" s="1205"/>
      <c r="E25" s="118"/>
      <c r="F25" s="119"/>
      <c r="G25" s="119"/>
      <c r="H25" s="119"/>
      <c r="I25" s="119"/>
      <c r="J25" s="119"/>
      <c r="K25" s="119"/>
      <c r="L25" s="107" t="s">
        <v>549</v>
      </c>
      <c r="M25" s="121"/>
      <c r="N25" s="118"/>
      <c r="O25" s="119"/>
      <c r="P25" s="119"/>
      <c r="Q25" s="120"/>
    </row>
    <row r="26" spans="1:18" s="56" customFormat="1" ht="64.5" x14ac:dyDescent="0.25">
      <c r="A26" s="75">
        <v>1111</v>
      </c>
      <c r="B26" s="103"/>
      <c r="C26" s="1204" t="s">
        <v>552</v>
      </c>
      <c r="D26" s="1205"/>
      <c r="E26" s="118"/>
      <c r="F26" s="119"/>
      <c r="G26" s="119"/>
      <c r="H26" s="119"/>
      <c r="I26" s="119"/>
      <c r="J26" s="119"/>
      <c r="K26" s="119"/>
      <c r="L26" s="107" t="s">
        <v>549</v>
      </c>
      <c r="M26" s="121"/>
      <c r="N26" s="118"/>
      <c r="O26" s="119"/>
      <c r="P26" s="119"/>
      <c r="Q26" s="120"/>
    </row>
    <row r="27" spans="1:18" s="56" customFormat="1" ht="48.75" x14ac:dyDescent="0.25">
      <c r="A27" s="75">
        <v>111</v>
      </c>
      <c r="B27" s="103"/>
      <c r="C27" s="1204" t="s">
        <v>553</v>
      </c>
      <c r="D27" s="1205"/>
      <c r="E27" s="118"/>
      <c r="F27" s="119"/>
      <c r="G27" s="119"/>
      <c r="H27" s="119"/>
      <c r="I27" s="119"/>
      <c r="J27" s="119"/>
      <c r="K27" s="119"/>
      <c r="L27" s="107" t="s">
        <v>549</v>
      </c>
      <c r="M27" s="121"/>
      <c r="N27" s="118"/>
      <c r="O27" s="119"/>
      <c r="P27" s="119"/>
      <c r="Q27" s="120"/>
    </row>
    <row r="28" spans="1:18" s="56" customFormat="1" ht="15.75" x14ac:dyDescent="0.25">
      <c r="A28" s="75"/>
      <c r="B28" s="103"/>
      <c r="C28" s="1204" t="s">
        <v>564</v>
      </c>
      <c r="D28" s="1205"/>
      <c r="E28" s="118"/>
      <c r="F28" s="119"/>
      <c r="G28" s="119"/>
      <c r="H28" s="119"/>
      <c r="I28" s="119"/>
      <c r="J28" s="119"/>
      <c r="K28" s="119"/>
      <c r="L28" s="107" t="s">
        <v>549</v>
      </c>
      <c r="M28" s="121"/>
      <c r="N28" s="118"/>
      <c r="O28" s="119"/>
      <c r="P28" s="119"/>
      <c r="Q28" s="120"/>
    </row>
    <row r="29" spans="1:18" s="56" customFormat="1" ht="15.75" x14ac:dyDescent="0.25">
      <c r="A29" s="75"/>
      <c r="B29" s="103"/>
      <c r="C29" s="1185" t="s">
        <v>2837</v>
      </c>
      <c r="D29" s="1186"/>
      <c r="E29" s="118"/>
      <c r="F29" s="119"/>
      <c r="G29" s="119"/>
      <c r="H29" s="119"/>
      <c r="I29" s="119"/>
      <c r="J29" s="119"/>
      <c r="K29" s="119"/>
      <c r="L29" s="107" t="s">
        <v>549</v>
      </c>
      <c r="M29" s="121"/>
      <c r="N29" s="118"/>
      <c r="O29" s="119"/>
      <c r="P29" s="119"/>
      <c r="Q29" s="120"/>
    </row>
    <row r="30" spans="1:18" s="56" customFormat="1" ht="17.25" x14ac:dyDescent="0.25">
      <c r="A30" s="75">
        <v>1</v>
      </c>
      <c r="B30" s="103"/>
      <c r="C30" s="1204" t="s">
        <v>2838</v>
      </c>
      <c r="D30" s="1205"/>
      <c r="E30" s="118"/>
      <c r="F30" s="119"/>
      <c r="G30" s="119"/>
      <c r="H30" s="119"/>
      <c r="I30" s="119"/>
      <c r="J30" s="119"/>
      <c r="K30" s="119"/>
      <c r="L30" s="107" t="s">
        <v>549</v>
      </c>
      <c r="M30" s="121"/>
      <c r="N30" s="118"/>
      <c r="O30" s="119"/>
      <c r="P30" s="119"/>
      <c r="Q30" s="120"/>
    </row>
    <row r="31" spans="1:18" s="56" customFormat="1" ht="17.25" x14ac:dyDescent="0.25">
      <c r="A31" s="75">
        <v>1</v>
      </c>
      <c r="B31" s="103"/>
      <c r="C31" s="1204" t="s">
        <v>554</v>
      </c>
      <c r="D31" s="1205"/>
      <c r="E31" s="118"/>
      <c r="F31" s="119"/>
      <c r="G31" s="119"/>
      <c r="H31" s="119"/>
      <c r="I31" s="119"/>
      <c r="J31" s="119"/>
      <c r="K31" s="119"/>
      <c r="L31" s="107" t="s">
        <v>549</v>
      </c>
      <c r="M31" s="121"/>
      <c r="N31" s="118"/>
      <c r="O31" s="119"/>
      <c r="P31" s="119"/>
      <c r="Q31" s="120"/>
    </row>
    <row r="32" spans="1:18" s="56" customFormat="1" ht="15.75" x14ac:dyDescent="0.25">
      <c r="A32" s="75"/>
      <c r="B32" s="103"/>
      <c r="C32" s="1204" t="s">
        <v>555</v>
      </c>
      <c r="D32" s="1205"/>
      <c r="E32" s="118"/>
      <c r="F32" s="119"/>
      <c r="G32" s="119"/>
      <c r="H32" s="119"/>
      <c r="I32" s="119"/>
      <c r="J32" s="119"/>
      <c r="K32" s="119"/>
      <c r="L32" s="107" t="s">
        <v>549</v>
      </c>
      <c r="M32" s="121"/>
      <c r="N32" s="118"/>
      <c r="O32" s="119"/>
      <c r="P32" s="119"/>
      <c r="Q32" s="120"/>
    </row>
    <row r="33" spans="1:17" s="56" customFormat="1" ht="15.75" x14ac:dyDescent="0.25">
      <c r="A33" s="75"/>
      <c r="B33" s="103"/>
      <c r="C33" s="1204" t="s">
        <v>556</v>
      </c>
      <c r="D33" s="1205"/>
      <c r="E33" s="118"/>
      <c r="F33" s="119"/>
      <c r="G33" s="119"/>
      <c r="H33" s="119"/>
      <c r="I33" s="119"/>
      <c r="J33" s="119"/>
      <c r="K33" s="119"/>
      <c r="L33" s="107" t="s">
        <v>549</v>
      </c>
      <c r="M33" s="121"/>
      <c r="N33" s="118"/>
      <c r="O33" s="119"/>
      <c r="P33" s="119"/>
      <c r="Q33" s="120"/>
    </row>
    <row r="34" spans="1:17" s="56" customFormat="1" ht="17.25" x14ac:dyDescent="0.25">
      <c r="A34" s="75">
        <v>1</v>
      </c>
      <c r="B34" s="103"/>
      <c r="C34" s="1185" t="s">
        <v>557</v>
      </c>
      <c r="D34" s="1186"/>
      <c r="E34" s="118"/>
      <c r="F34" s="119"/>
      <c r="G34" s="119"/>
      <c r="H34" s="119"/>
      <c r="I34" s="119"/>
      <c r="J34" s="119"/>
      <c r="K34" s="119"/>
      <c r="L34" s="107" t="s">
        <v>549</v>
      </c>
      <c r="M34" s="121"/>
      <c r="N34" s="118"/>
      <c r="O34" s="119"/>
      <c r="P34" s="119"/>
      <c r="Q34" s="120"/>
    </row>
    <row r="35" spans="1:17" s="56" customFormat="1" ht="15.75" x14ac:dyDescent="0.25">
      <c r="A35" s="75"/>
      <c r="B35" s="103"/>
      <c r="C35" s="1204" t="s">
        <v>558</v>
      </c>
      <c r="D35" s="1205"/>
      <c r="E35" s="118"/>
      <c r="F35" s="119"/>
      <c r="G35" s="119"/>
      <c r="H35" s="119"/>
      <c r="I35" s="119"/>
      <c r="J35" s="119"/>
      <c r="K35" s="119"/>
      <c r="L35" s="123"/>
      <c r="M35" s="121"/>
      <c r="N35" s="118"/>
      <c r="O35" s="119"/>
      <c r="P35" s="119"/>
      <c r="Q35" s="120"/>
    </row>
    <row r="36" spans="1:17" s="56" customFormat="1" ht="15.75" x14ac:dyDescent="0.25">
      <c r="A36" s="75"/>
      <c r="B36" s="103"/>
      <c r="C36" s="1204" t="s">
        <v>559</v>
      </c>
      <c r="D36" s="1205"/>
      <c r="E36" s="118"/>
      <c r="F36" s="119"/>
      <c r="G36" s="119"/>
      <c r="H36" s="119"/>
      <c r="I36" s="119"/>
      <c r="J36" s="119"/>
      <c r="K36" s="119"/>
      <c r="L36" s="107" t="s">
        <v>549</v>
      </c>
      <c r="M36" s="121"/>
      <c r="N36" s="118"/>
      <c r="O36" s="119"/>
      <c r="P36" s="119"/>
      <c r="Q36" s="120"/>
    </row>
    <row r="37" spans="1:17" s="56" customFormat="1" ht="33" x14ac:dyDescent="0.25">
      <c r="A37" s="75">
        <v>11</v>
      </c>
      <c r="B37" s="103"/>
      <c r="C37" s="1204" t="s">
        <v>560</v>
      </c>
      <c r="D37" s="1205"/>
      <c r="E37" s="118"/>
      <c r="F37" s="119"/>
      <c r="G37" s="119"/>
      <c r="H37" s="119"/>
      <c r="I37" s="119"/>
      <c r="J37" s="119"/>
      <c r="K37" s="119"/>
      <c r="L37" s="107" t="s">
        <v>549</v>
      </c>
      <c r="M37" s="121"/>
      <c r="N37" s="118"/>
      <c r="O37" s="119"/>
      <c r="P37" s="119"/>
      <c r="Q37" s="120"/>
    </row>
    <row r="38" spans="1:17" s="56" customFormat="1" ht="17.25" x14ac:dyDescent="0.25">
      <c r="A38" s="75">
        <v>1</v>
      </c>
      <c r="B38" s="103"/>
      <c r="C38" s="1204" t="s">
        <v>561</v>
      </c>
      <c r="D38" s="1205"/>
      <c r="E38" s="118"/>
      <c r="F38" s="119"/>
      <c r="G38" s="119"/>
      <c r="H38" s="119"/>
      <c r="I38" s="119"/>
      <c r="J38" s="119"/>
      <c r="K38" s="119"/>
      <c r="L38" s="107" t="s">
        <v>549</v>
      </c>
      <c r="M38" s="121"/>
      <c r="N38" s="118"/>
      <c r="O38" s="119"/>
      <c r="P38" s="119"/>
      <c r="Q38" s="120"/>
    </row>
    <row r="39" spans="1:17" s="56" customFormat="1" ht="17.25" x14ac:dyDescent="0.25">
      <c r="A39" s="75">
        <v>1</v>
      </c>
      <c r="B39" s="103"/>
      <c r="C39" s="1204" t="s">
        <v>562</v>
      </c>
      <c r="D39" s="1205"/>
      <c r="E39" s="118"/>
      <c r="F39" s="119"/>
      <c r="G39" s="119"/>
      <c r="H39" s="119"/>
      <c r="I39" s="119"/>
      <c r="J39" s="119"/>
      <c r="K39" s="119"/>
      <c r="L39" s="107" t="s">
        <v>549</v>
      </c>
      <c r="M39" s="121"/>
      <c r="N39" s="118"/>
      <c r="O39" s="119"/>
      <c r="P39" s="119"/>
      <c r="Q39" s="120"/>
    </row>
    <row r="40" spans="1:17" s="56" customFormat="1" ht="17.25" x14ac:dyDescent="0.25">
      <c r="A40" s="75">
        <v>1</v>
      </c>
      <c r="B40" s="103"/>
      <c r="C40" s="1204" t="s">
        <v>563</v>
      </c>
      <c r="D40" s="1205"/>
      <c r="E40" s="118"/>
      <c r="F40" s="119"/>
      <c r="G40" s="119"/>
      <c r="H40" s="119"/>
      <c r="I40" s="119"/>
      <c r="J40" s="119"/>
      <c r="K40" s="119"/>
      <c r="L40" s="107" t="s">
        <v>549</v>
      </c>
      <c r="M40" s="121"/>
      <c r="N40" s="118"/>
      <c r="O40" s="119"/>
      <c r="P40" s="119"/>
      <c r="Q40" s="120"/>
    </row>
    <row r="41" spans="1:17" s="56" customFormat="1" ht="33" x14ac:dyDescent="0.25">
      <c r="A41" s="75">
        <v>11</v>
      </c>
      <c r="B41" s="103"/>
      <c r="C41" s="1204" t="s">
        <v>565</v>
      </c>
      <c r="D41" s="1205"/>
      <c r="E41" s="118"/>
      <c r="F41" s="119"/>
      <c r="G41" s="119"/>
      <c r="H41" s="119"/>
      <c r="I41" s="119"/>
      <c r="J41" s="119"/>
      <c r="K41" s="119"/>
      <c r="L41" s="107" t="s">
        <v>549</v>
      </c>
      <c r="M41" s="121"/>
      <c r="N41" s="118"/>
      <c r="O41" s="119"/>
      <c r="P41" s="119"/>
      <c r="Q41" s="120"/>
    </row>
    <row r="42" spans="1:17" s="56" customFormat="1" ht="17.25" x14ac:dyDescent="0.25">
      <c r="A42" s="75">
        <v>1</v>
      </c>
      <c r="B42" s="103"/>
      <c r="C42" s="1204" t="s">
        <v>566</v>
      </c>
      <c r="D42" s="1205"/>
      <c r="E42" s="118"/>
      <c r="F42" s="119"/>
      <c r="G42" s="119"/>
      <c r="H42" s="119"/>
      <c r="I42" s="119"/>
      <c r="J42" s="119"/>
      <c r="K42" s="119"/>
      <c r="L42" s="107" t="s">
        <v>549</v>
      </c>
      <c r="M42" s="121"/>
      <c r="N42" s="118"/>
      <c r="O42" s="119"/>
      <c r="P42" s="119"/>
      <c r="Q42" s="120"/>
    </row>
    <row r="43" spans="1:17" s="56" customFormat="1" ht="17.25" x14ac:dyDescent="0.25">
      <c r="A43" s="75">
        <v>1</v>
      </c>
      <c r="B43" s="103"/>
      <c r="C43" s="1204" t="s">
        <v>480</v>
      </c>
      <c r="D43" s="1205"/>
      <c r="E43" s="118"/>
      <c r="F43" s="119"/>
      <c r="G43" s="119"/>
      <c r="H43" s="119"/>
      <c r="I43" s="119"/>
      <c r="J43" s="119"/>
      <c r="K43" s="119"/>
      <c r="L43" s="107" t="s">
        <v>549</v>
      </c>
      <c r="M43" s="121"/>
      <c r="N43" s="118"/>
      <c r="O43" s="119"/>
      <c r="P43" s="119"/>
      <c r="Q43" s="120"/>
    </row>
    <row r="44" spans="1:17" s="56" customFormat="1" ht="17.25" x14ac:dyDescent="0.25">
      <c r="A44" s="75">
        <v>1</v>
      </c>
      <c r="B44" s="103"/>
      <c r="C44" s="1204"/>
      <c r="D44" s="1205"/>
      <c r="E44" s="118"/>
      <c r="F44" s="119"/>
      <c r="G44" s="119"/>
      <c r="H44" s="119"/>
      <c r="I44" s="119"/>
      <c r="J44" s="119"/>
      <c r="K44" s="119"/>
      <c r="L44" s="107" t="s">
        <v>549</v>
      </c>
      <c r="M44" s="121"/>
      <c r="N44" s="118"/>
      <c r="O44" s="119"/>
      <c r="P44" s="119"/>
      <c r="Q44" s="120"/>
    </row>
    <row r="45" spans="1:17" s="56" customFormat="1" ht="16.5" thickBot="1" x14ac:dyDescent="0.3">
      <c r="A45" s="75"/>
      <c r="B45" s="103"/>
      <c r="C45" s="1206"/>
      <c r="D45" s="1207"/>
      <c r="E45" s="124"/>
      <c r="F45" s="125"/>
      <c r="G45" s="125"/>
      <c r="H45" s="125"/>
      <c r="I45" s="125"/>
      <c r="J45" s="125"/>
      <c r="K45" s="125"/>
      <c r="L45" s="126"/>
      <c r="M45" s="127"/>
      <c r="N45" s="124"/>
      <c r="O45" s="125"/>
      <c r="P45" s="125"/>
      <c r="Q45" s="128"/>
    </row>
    <row r="46" spans="1:17" s="56" customFormat="1" ht="16.5" thickBot="1" x14ac:dyDescent="0.3">
      <c r="A46" s="75"/>
      <c r="C46" s="1208" t="s">
        <v>236</v>
      </c>
      <c r="D46" s="1208"/>
      <c r="Q46" s="129"/>
    </row>
    <row r="47" spans="1:17" s="56" customFormat="1" ht="49.5" customHeight="1" thickBot="1" x14ac:dyDescent="0.3">
      <c r="A47" s="75">
        <v>111</v>
      </c>
      <c r="C47" s="1420" t="s">
        <v>567</v>
      </c>
      <c r="D47" s="1421"/>
      <c r="E47" s="1421"/>
      <c r="F47" s="1421"/>
      <c r="G47" s="1421"/>
      <c r="H47" s="1421"/>
      <c r="I47" s="1421"/>
      <c r="J47" s="1421"/>
      <c r="K47" s="1421"/>
      <c r="L47" s="1421"/>
      <c r="M47" s="1421"/>
      <c r="N47" s="1421"/>
      <c r="O47" s="1421"/>
      <c r="P47" s="1421"/>
      <c r="Q47" s="1422"/>
    </row>
    <row r="48" spans="1:17" s="56" customFormat="1" ht="15.75" x14ac:dyDescent="0.25">
      <c r="A48" s="75"/>
      <c r="Q48" s="129"/>
    </row>
    <row r="49" spans="1:17" s="56" customFormat="1" ht="15.75" x14ac:dyDescent="0.25">
      <c r="A49" s="75"/>
      <c r="Q49" s="129"/>
    </row>
    <row r="50" spans="1:17" s="56" customFormat="1" ht="15.75" x14ac:dyDescent="0.25">
      <c r="A50" s="75"/>
      <c r="Q50" s="129"/>
    </row>
    <row r="51" spans="1:17" s="56" customFormat="1" ht="15.75" x14ac:dyDescent="0.25">
      <c r="A51" s="75"/>
      <c r="Q51" s="129"/>
    </row>
    <row r="52" spans="1:17" s="56" customFormat="1" ht="15.75" x14ac:dyDescent="0.25">
      <c r="A52" s="75"/>
      <c r="Q52" s="129"/>
    </row>
  </sheetData>
  <mergeCells count="51">
    <mergeCell ref="Q2:Q4"/>
    <mergeCell ref="P3:P4"/>
    <mergeCell ref="H5:K5"/>
    <mergeCell ref="N5:P5"/>
    <mergeCell ref="H8:K8"/>
    <mergeCell ref="L8:M8"/>
    <mergeCell ref="N8:P8"/>
    <mergeCell ref="D1:P1"/>
    <mergeCell ref="D2:P2"/>
    <mergeCell ref="H6:K6"/>
    <mergeCell ref="N6:P6"/>
    <mergeCell ref="H7:K7"/>
    <mergeCell ref="L7:M7"/>
    <mergeCell ref="N7:P7"/>
    <mergeCell ref="B9:C10"/>
    <mergeCell ref="D9:Q9"/>
    <mergeCell ref="D10:Q10"/>
    <mergeCell ref="B12:D12"/>
    <mergeCell ref="C18:D19"/>
    <mergeCell ref="E18:K18"/>
    <mergeCell ref="L18:M19"/>
    <mergeCell ref="N18:P18"/>
    <mergeCell ref="Q18:Q19"/>
    <mergeCell ref="C27:D27"/>
    <mergeCell ref="C29:D29"/>
    <mergeCell ref="C30:D30"/>
    <mergeCell ref="C31:D31"/>
    <mergeCell ref="C20:D20"/>
    <mergeCell ref="C21:D21"/>
    <mergeCell ref="C23:D23"/>
    <mergeCell ref="C24:D24"/>
    <mergeCell ref="C25:D25"/>
    <mergeCell ref="C26:D26"/>
    <mergeCell ref="C22:D22"/>
    <mergeCell ref="C37:D37"/>
    <mergeCell ref="C38:D38"/>
    <mergeCell ref="C39:D39"/>
    <mergeCell ref="C40:D40"/>
    <mergeCell ref="C28:D28"/>
    <mergeCell ref="C32:D32"/>
    <mergeCell ref="C33:D33"/>
    <mergeCell ref="C34:D34"/>
    <mergeCell ref="C35:D35"/>
    <mergeCell ref="C36:D36"/>
    <mergeCell ref="C46:D46"/>
    <mergeCell ref="C47:Q47"/>
    <mergeCell ref="C41:D41"/>
    <mergeCell ref="C42:D42"/>
    <mergeCell ref="C43:D43"/>
    <mergeCell ref="C44:D44"/>
    <mergeCell ref="C45:D45"/>
  </mergeCells>
  <dataValidations count="1">
    <dataValidation type="list" allowBlank="1" showInputMessage="1" showErrorMessage="1" sqref="Q21:Q44" xr:uid="{00000000-0002-0000-1500-000000000000}">
      <formula1>$I$13:$I$15</formula1>
    </dataValidation>
  </dataValidations>
  <pageMargins left="0.39" right="0.35" top="0.33" bottom="0.41" header="0.31496062992125984" footer="0.31496062992125984"/>
  <pageSetup paperSize="9" scale="73"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0000"/>
    <pageSetUpPr fitToPage="1"/>
  </sheetPr>
  <dimension ref="A1:S35"/>
  <sheetViews>
    <sheetView view="pageBreakPreview" topLeftCell="A7" zoomScaleNormal="100" zoomScaleSheetLayoutView="100" workbookViewId="0">
      <selection activeCell="C10" sqref="C10:E10"/>
    </sheetView>
  </sheetViews>
  <sheetFormatPr baseColWidth="10" defaultRowHeight="18.75" customHeight="1" x14ac:dyDescent="0.25"/>
  <cols>
    <col min="1" max="1" width="3.7109375" style="788" customWidth="1"/>
    <col min="2" max="2" width="27.42578125" style="824" customWidth="1"/>
    <col min="3" max="3" width="15.85546875" style="817" customWidth="1"/>
    <col min="4" max="4" width="82" style="825" customWidth="1"/>
    <col min="5" max="5" width="13.7109375" style="144" customWidth="1"/>
    <col min="6" max="6" width="16.42578125" style="144" customWidth="1"/>
    <col min="7" max="7" width="22.28515625" style="144" customWidth="1"/>
    <col min="8" max="8" width="21.28515625" style="144" customWidth="1"/>
    <col min="9" max="256" width="11.42578125" style="144"/>
    <col min="257" max="257" width="3.7109375" style="144" customWidth="1"/>
    <col min="258" max="258" width="27.42578125" style="144" customWidth="1"/>
    <col min="259" max="259" width="15.85546875" style="144" customWidth="1"/>
    <col min="260" max="260" width="82" style="144" customWidth="1"/>
    <col min="261" max="261" width="13.7109375" style="144" customWidth="1"/>
    <col min="262" max="262" width="16.42578125" style="144" customWidth="1"/>
    <col min="263" max="263" width="22.28515625" style="144" customWidth="1"/>
    <col min="264" max="264" width="21.28515625" style="144" customWidth="1"/>
    <col min="265" max="512" width="11.42578125" style="144"/>
    <col min="513" max="513" width="3.7109375" style="144" customWidth="1"/>
    <col min="514" max="514" width="27.42578125" style="144" customWidth="1"/>
    <col min="515" max="515" width="15.85546875" style="144" customWidth="1"/>
    <col min="516" max="516" width="82" style="144" customWidth="1"/>
    <col min="517" max="517" width="13.7109375" style="144" customWidth="1"/>
    <col min="518" max="518" width="16.42578125" style="144" customWidth="1"/>
    <col min="519" max="519" width="22.28515625" style="144" customWidth="1"/>
    <col min="520" max="520" width="21.28515625" style="144" customWidth="1"/>
    <col min="521" max="768" width="11.42578125" style="144"/>
    <col min="769" max="769" width="3.7109375" style="144" customWidth="1"/>
    <col min="770" max="770" width="27.42578125" style="144" customWidth="1"/>
    <col min="771" max="771" width="15.85546875" style="144" customWidth="1"/>
    <col min="772" max="772" width="82" style="144" customWidth="1"/>
    <col min="773" max="773" width="13.7109375" style="144" customWidth="1"/>
    <col min="774" max="774" width="16.42578125" style="144" customWidth="1"/>
    <col min="775" max="775" width="22.28515625" style="144" customWidth="1"/>
    <col min="776" max="776" width="21.28515625" style="144" customWidth="1"/>
    <col min="777" max="1024" width="11.42578125" style="144"/>
    <col min="1025" max="1025" width="3.7109375" style="144" customWidth="1"/>
    <col min="1026" max="1026" width="27.42578125" style="144" customWidth="1"/>
    <col min="1027" max="1027" width="15.85546875" style="144" customWidth="1"/>
    <col min="1028" max="1028" width="82" style="144" customWidth="1"/>
    <col min="1029" max="1029" width="13.7109375" style="144" customWidth="1"/>
    <col min="1030" max="1030" width="16.42578125" style="144" customWidth="1"/>
    <col min="1031" max="1031" width="22.28515625" style="144" customWidth="1"/>
    <col min="1032" max="1032" width="21.28515625" style="144" customWidth="1"/>
    <col min="1033" max="1280" width="11.42578125" style="144"/>
    <col min="1281" max="1281" width="3.7109375" style="144" customWidth="1"/>
    <col min="1282" max="1282" width="27.42578125" style="144" customWidth="1"/>
    <col min="1283" max="1283" width="15.85546875" style="144" customWidth="1"/>
    <col min="1284" max="1284" width="82" style="144" customWidth="1"/>
    <col min="1285" max="1285" width="13.7109375" style="144" customWidth="1"/>
    <col min="1286" max="1286" width="16.42578125" style="144" customWidth="1"/>
    <col min="1287" max="1287" width="22.28515625" style="144" customWidth="1"/>
    <col min="1288" max="1288" width="21.28515625" style="144" customWidth="1"/>
    <col min="1289" max="1536" width="11.42578125" style="144"/>
    <col min="1537" max="1537" width="3.7109375" style="144" customWidth="1"/>
    <col min="1538" max="1538" width="27.42578125" style="144" customWidth="1"/>
    <col min="1539" max="1539" width="15.85546875" style="144" customWidth="1"/>
    <col min="1540" max="1540" width="82" style="144" customWidth="1"/>
    <col min="1541" max="1541" width="13.7109375" style="144" customWidth="1"/>
    <col min="1542" max="1542" width="16.42578125" style="144" customWidth="1"/>
    <col min="1543" max="1543" width="22.28515625" style="144" customWidth="1"/>
    <col min="1544" max="1544" width="21.28515625" style="144" customWidth="1"/>
    <col min="1545" max="1792" width="11.42578125" style="144"/>
    <col min="1793" max="1793" width="3.7109375" style="144" customWidth="1"/>
    <col min="1794" max="1794" width="27.42578125" style="144" customWidth="1"/>
    <col min="1795" max="1795" width="15.85546875" style="144" customWidth="1"/>
    <col min="1796" max="1796" width="82" style="144" customWidth="1"/>
    <col min="1797" max="1797" width="13.7109375" style="144" customWidth="1"/>
    <col min="1798" max="1798" width="16.42578125" style="144" customWidth="1"/>
    <col min="1799" max="1799" width="22.28515625" style="144" customWidth="1"/>
    <col min="1800" max="1800" width="21.28515625" style="144" customWidth="1"/>
    <col min="1801" max="2048" width="11.42578125" style="144"/>
    <col min="2049" max="2049" width="3.7109375" style="144" customWidth="1"/>
    <col min="2050" max="2050" width="27.42578125" style="144" customWidth="1"/>
    <col min="2051" max="2051" width="15.85546875" style="144" customWidth="1"/>
    <col min="2052" max="2052" width="82" style="144" customWidth="1"/>
    <col min="2053" max="2053" width="13.7109375" style="144" customWidth="1"/>
    <col min="2054" max="2054" width="16.42578125" style="144" customWidth="1"/>
    <col min="2055" max="2055" width="22.28515625" style="144" customWidth="1"/>
    <col min="2056" max="2056" width="21.28515625" style="144" customWidth="1"/>
    <col min="2057" max="2304" width="11.42578125" style="144"/>
    <col min="2305" max="2305" width="3.7109375" style="144" customWidth="1"/>
    <col min="2306" max="2306" width="27.42578125" style="144" customWidth="1"/>
    <col min="2307" max="2307" width="15.85546875" style="144" customWidth="1"/>
    <col min="2308" max="2308" width="82" style="144" customWidth="1"/>
    <col min="2309" max="2309" width="13.7109375" style="144" customWidth="1"/>
    <col min="2310" max="2310" width="16.42578125" style="144" customWidth="1"/>
    <col min="2311" max="2311" width="22.28515625" style="144" customWidth="1"/>
    <col min="2312" max="2312" width="21.28515625" style="144" customWidth="1"/>
    <col min="2313" max="2560" width="11.42578125" style="144"/>
    <col min="2561" max="2561" width="3.7109375" style="144" customWidth="1"/>
    <col min="2562" max="2562" width="27.42578125" style="144" customWidth="1"/>
    <col min="2563" max="2563" width="15.85546875" style="144" customWidth="1"/>
    <col min="2564" max="2564" width="82" style="144" customWidth="1"/>
    <col min="2565" max="2565" width="13.7109375" style="144" customWidth="1"/>
    <col min="2566" max="2566" width="16.42578125" style="144" customWidth="1"/>
    <col min="2567" max="2567" width="22.28515625" style="144" customWidth="1"/>
    <col min="2568" max="2568" width="21.28515625" style="144" customWidth="1"/>
    <col min="2569" max="2816" width="11.42578125" style="144"/>
    <col min="2817" max="2817" width="3.7109375" style="144" customWidth="1"/>
    <col min="2818" max="2818" width="27.42578125" style="144" customWidth="1"/>
    <col min="2819" max="2819" width="15.85546875" style="144" customWidth="1"/>
    <col min="2820" max="2820" width="82" style="144" customWidth="1"/>
    <col min="2821" max="2821" width="13.7109375" style="144" customWidth="1"/>
    <col min="2822" max="2822" width="16.42578125" style="144" customWidth="1"/>
    <col min="2823" max="2823" width="22.28515625" style="144" customWidth="1"/>
    <col min="2824" max="2824" width="21.28515625" style="144" customWidth="1"/>
    <col min="2825" max="3072" width="11.42578125" style="144"/>
    <col min="3073" max="3073" width="3.7109375" style="144" customWidth="1"/>
    <col min="3074" max="3074" width="27.42578125" style="144" customWidth="1"/>
    <col min="3075" max="3075" width="15.85546875" style="144" customWidth="1"/>
    <col min="3076" max="3076" width="82" style="144" customWidth="1"/>
    <col min="3077" max="3077" width="13.7109375" style="144" customWidth="1"/>
    <col min="3078" max="3078" width="16.42578125" style="144" customWidth="1"/>
    <col min="3079" max="3079" width="22.28515625" style="144" customWidth="1"/>
    <col min="3080" max="3080" width="21.28515625" style="144" customWidth="1"/>
    <col min="3081" max="3328" width="11.42578125" style="144"/>
    <col min="3329" max="3329" width="3.7109375" style="144" customWidth="1"/>
    <col min="3330" max="3330" width="27.42578125" style="144" customWidth="1"/>
    <col min="3331" max="3331" width="15.85546875" style="144" customWidth="1"/>
    <col min="3332" max="3332" width="82" style="144" customWidth="1"/>
    <col min="3333" max="3333" width="13.7109375" style="144" customWidth="1"/>
    <col min="3334" max="3334" width="16.42578125" style="144" customWidth="1"/>
    <col min="3335" max="3335" width="22.28515625" style="144" customWidth="1"/>
    <col min="3336" max="3336" width="21.28515625" style="144" customWidth="1"/>
    <col min="3337" max="3584" width="11.42578125" style="144"/>
    <col min="3585" max="3585" width="3.7109375" style="144" customWidth="1"/>
    <col min="3586" max="3586" width="27.42578125" style="144" customWidth="1"/>
    <col min="3587" max="3587" width="15.85546875" style="144" customWidth="1"/>
    <col min="3588" max="3588" width="82" style="144" customWidth="1"/>
    <col min="3589" max="3589" width="13.7109375" style="144" customWidth="1"/>
    <col min="3590" max="3590" width="16.42578125" style="144" customWidth="1"/>
    <col min="3591" max="3591" width="22.28515625" style="144" customWidth="1"/>
    <col min="3592" max="3592" width="21.28515625" style="144" customWidth="1"/>
    <col min="3593" max="3840" width="11.42578125" style="144"/>
    <col min="3841" max="3841" width="3.7109375" style="144" customWidth="1"/>
    <col min="3842" max="3842" width="27.42578125" style="144" customWidth="1"/>
    <col min="3843" max="3843" width="15.85546875" style="144" customWidth="1"/>
    <col min="3844" max="3844" width="82" style="144" customWidth="1"/>
    <col min="3845" max="3845" width="13.7109375" style="144" customWidth="1"/>
    <col min="3846" max="3846" width="16.42578125" style="144" customWidth="1"/>
    <col min="3847" max="3847" width="22.28515625" style="144" customWidth="1"/>
    <col min="3848" max="3848" width="21.28515625" style="144" customWidth="1"/>
    <col min="3849" max="4096" width="11.42578125" style="144"/>
    <col min="4097" max="4097" width="3.7109375" style="144" customWidth="1"/>
    <col min="4098" max="4098" width="27.42578125" style="144" customWidth="1"/>
    <col min="4099" max="4099" width="15.85546875" style="144" customWidth="1"/>
    <col min="4100" max="4100" width="82" style="144" customWidth="1"/>
    <col min="4101" max="4101" width="13.7109375" style="144" customWidth="1"/>
    <col min="4102" max="4102" width="16.42578125" style="144" customWidth="1"/>
    <col min="4103" max="4103" width="22.28515625" style="144" customWidth="1"/>
    <col min="4104" max="4104" width="21.28515625" style="144" customWidth="1"/>
    <col min="4105" max="4352" width="11.42578125" style="144"/>
    <col min="4353" max="4353" width="3.7109375" style="144" customWidth="1"/>
    <col min="4354" max="4354" width="27.42578125" style="144" customWidth="1"/>
    <col min="4355" max="4355" width="15.85546875" style="144" customWidth="1"/>
    <col min="4356" max="4356" width="82" style="144" customWidth="1"/>
    <col min="4357" max="4357" width="13.7109375" style="144" customWidth="1"/>
    <col min="4358" max="4358" width="16.42578125" style="144" customWidth="1"/>
    <col min="4359" max="4359" width="22.28515625" style="144" customWidth="1"/>
    <col min="4360" max="4360" width="21.28515625" style="144" customWidth="1"/>
    <col min="4361" max="4608" width="11.42578125" style="144"/>
    <col min="4609" max="4609" width="3.7109375" style="144" customWidth="1"/>
    <col min="4610" max="4610" width="27.42578125" style="144" customWidth="1"/>
    <col min="4611" max="4611" width="15.85546875" style="144" customWidth="1"/>
    <col min="4612" max="4612" width="82" style="144" customWidth="1"/>
    <col min="4613" max="4613" width="13.7109375" style="144" customWidth="1"/>
    <col min="4614" max="4614" width="16.42578125" style="144" customWidth="1"/>
    <col min="4615" max="4615" width="22.28515625" style="144" customWidth="1"/>
    <col min="4616" max="4616" width="21.28515625" style="144" customWidth="1"/>
    <col min="4617" max="4864" width="11.42578125" style="144"/>
    <col min="4865" max="4865" width="3.7109375" style="144" customWidth="1"/>
    <col min="4866" max="4866" width="27.42578125" style="144" customWidth="1"/>
    <col min="4867" max="4867" width="15.85546875" style="144" customWidth="1"/>
    <col min="4868" max="4868" width="82" style="144" customWidth="1"/>
    <col min="4869" max="4869" width="13.7109375" style="144" customWidth="1"/>
    <col min="4870" max="4870" width="16.42578125" style="144" customWidth="1"/>
    <col min="4871" max="4871" width="22.28515625" style="144" customWidth="1"/>
    <col min="4872" max="4872" width="21.28515625" style="144" customWidth="1"/>
    <col min="4873" max="5120" width="11.42578125" style="144"/>
    <col min="5121" max="5121" width="3.7109375" style="144" customWidth="1"/>
    <col min="5122" max="5122" width="27.42578125" style="144" customWidth="1"/>
    <col min="5123" max="5123" width="15.85546875" style="144" customWidth="1"/>
    <col min="5124" max="5124" width="82" style="144" customWidth="1"/>
    <col min="5125" max="5125" width="13.7109375" style="144" customWidth="1"/>
    <col min="5126" max="5126" width="16.42578125" style="144" customWidth="1"/>
    <col min="5127" max="5127" width="22.28515625" style="144" customWidth="1"/>
    <col min="5128" max="5128" width="21.28515625" style="144" customWidth="1"/>
    <col min="5129" max="5376" width="11.42578125" style="144"/>
    <col min="5377" max="5377" width="3.7109375" style="144" customWidth="1"/>
    <col min="5378" max="5378" width="27.42578125" style="144" customWidth="1"/>
    <col min="5379" max="5379" width="15.85546875" style="144" customWidth="1"/>
    <col min="5380" max="5380" width="82" style="144" customWidth="1"/>
    <col min="5381" max="5381" width="13.7109375" style="144" customWidth="1"/>
    <col min="5382" max="5382" width="16.42578125" style="144" customWidth="1"/>
    <col min="5383" max="5383" width="22.28515625" style="144" customWidth="1"/>
    <col min="5384" max="5384" width="21.28515625" style="144" customWidth="1"/>
    <col min="5385" max="5632" width="11.42578125" style="144"/>
    <col min="5633" max="5633" width="3.7109375" style="144" customWidth="1"/>
    <col min="5634" max="5634" width="27.42578125" style="144" customWidth="1"/>
    <col min="5635" max="5635" width="15.85546875" style="144" customWidth="1"/>
    <col min="5636" max="5636" width="82" style="144" customWidth="1"/>
    <col min="5637" max="5637" width="13.7109375" style="144" customWidth="1"/>
    <col min="5638" max="5638" width="16.42578125" style="144" customWidth="1"/>
    <col min="5639" max="5639" width="22.28515625" style="144" customWidth="1"/>
    <col min="5640" max="5640" width="21.28515625" style="144" customWidth="1"/>
    <col min="5641" max="5888" width="11.42578125" style="144"/>
    <col min="5889" max="5889" width="3.7109375" style="144" customWidth="1"/>
    <col min="5890" max="5890" width="27.42578125" style="144" customWidth="1"/>
    <col min="5891" max="5891" width="15.85546875" style="144" customWidth="1"/>
    <col min="5892" max="5892" width="82" style="144" customWidth="1"/>
    <col min="5893" max="5893" width="13.7109375" style="144" customWidth="1"/>
    <col min="5894" max="5894" width="16.42578125" style="144" customWidth="1"/>
    <col min="5895" max="5895" width="22.28515625" style="144" customWidth="1"/>
    <col min="5896" max="5896" width="21.28515625" style="144" customWidth="1"/>
    <col min="5897" max="6144" width="11.42578125" style="144"/>
    <col min="6145" max="6145" width="3.7109375" style="144" customWidth="1"/>
    <col min="6146" max="6146" width="27.42578125" style="144" customWidth="1"/>
    <col min="6147" max="6147" width="15.85546875" style="144" customWidth="1"/>
    <col min="6148" max="6148" width="82" style="144" customWidth="1"/>
    <col min="6149" max="6149" width="13.7109375" style="144" customWidth="1"/>
    <col min="6150" max="6150" width="16.42578125" style="144" customWidth="1"/>
    <col min="6151" max="6151" width="22.28515625" style="144" customWidth="1"/>
    <col min="6152" max="6152" width="21.28515625" style="144" customWidth="1"/>
    <col min="6153" max="6400" width="11.42578125" style="144"/>
    <col min="6401" max="6401" width="3.7109375" style="144" customWidth="1"/>
    <col min="6402" max="6402" width="27.42578125" style="144" customWidth="1"/>
    <col min="6403" max="6403" width="15.85546875" style="144" customWidth="1"/>
    <col min="6404" max="6404" width="82" style="144" customWidth="1"/>
    <col min="6405" max="6405" width="13.7109375" style="144" customWidth="1"/>
    <col min="6406" max="6406" width="16.42578125" style="144" customWidth="1"/>
    <col min="6407" max="6407" width="22.28515625" style="144" customWidth="1"/>
    <col min="6408" max="6408" width="21.28515625" style="144" customWidth="1"/>
    <col min="6409" max="6656" width="11.42578125" style="144"/>
    <col min="6657" max="6657" width="3.7109375" style="144" customWidth="1"/>
    <col min="6658" max="6658" width="27.42578125" style="144" customWidth="1"/>
    <col min="6659" max="6659" width="15.85546875" style="144" customWidth="1"/>
    <col min="6660" max="6660" width="82" style="144" customWidth="1"/>
    <col min="6661" max="6661" width="13.7109375" style="144" customWidth="1"/>
    <col min="6662" max="6662" width="16.42578125" style="144" customWidth="1"/>
    <col min="6663" max="6663" width="22.28515625" style="144" customWidth="1"/>
    <col min="6664" max="6664" width="21.28515625" style="144" customWidth="1"/>
    <col min="6665" max="6912" width="11.42578125" style="144"/>
    <col min="6913" max="6913" width="3.7109375" style="144" customWidth="1"/>
    <col min="6914" max="6914" width="27.42578125" style="144" customWidth="1"/>
    <col min="6915" max="6915" width="15.85546875" style="144" customWidth="1"/>
    <col min="6916" max="6916" width="82" style="144" customWidth="1"/>
    <col min="6917" max="6917" width="13.7109375" style="144" customWidth="1"/>
    <col min="6918" max="6918" width="16.42578125" style="144" customWidth="1"/>
    <col min="6919" max="6919" width="22.28515625" style="144" customWidth="1"/>
    <col min="6920" max="6920" width="21.28515625" style="144" customWidth="1"/>
    <col min="6921" max="7168" width="11.42578125" style="144"/>
    <col min="7169" max="7169" width="3.7109375" style="144" customWidth="1"/>
    <col min="7170" max="7170" width="27.42578125" style="144" customWidth="1"/>
    <col min="7171" max="7171" width="15.85546875" style="144" customWidth="1"/>
    <col min="7172" max="7172" width="82" style="144" customWidth="1"/>
    <col min="7173" max="7173" width="13.7109375" style="144" customWidth="1"/>
    <col min="7174" max="7174" width="16.42578125" style="144" customWidth="1"/>
    <col min="7175" max="7175" width="22.28515625" style="144" customWidth="1"/>
    <col min="7176" max="7176" width="21.28515625" style="144" customWidth="1"/>
    <col min="7177" max="7424" width="11.42578125" style="144"/>
    <col min="7425" max="7425" width="3.7109375" style="144" customWidth="1"/>
    <col min="7426" max="7426" width="27.42578125" style="144" customWidth="1"/>
    <col min="7427" max="7427" width="15.85546875" style="144" customWidth="1"/>
    <col min="7428" max="7428" width="82" style="144" customWidth="1"/>
    <col min="7429" max="7429" width="13.7109375" style="144" customWidth="1"/>
    <col min="7430" max="7430" width="16.42578125" style="144" customWidth="1"/>
    <col min="7431" max="7431" width="22.28515625" style="144" customWidth="1"/>
    <col min="7432" max="7432" width="21.28515625" style="144" customWidth="1"/>
    <col min="7433" max="7680" width="11.42578125" style="144"/>
    <col min="7681" max="7681" width="3.7109375" style="144" customWidth="1"/>
    <col min="7682" max="7682" width="27.42578125" style="144" customWidth="1"/>
    <col min="7683" max="7683" width="15.85546875" style="144" customWidth="1"/>
    <col min="7684" max="7684" width="82" style="144" customWidth="1"/>
    <col min="7685" max="7685" width="13.7109375" style="144" customWidth="1"/>
    <col min="7686" max="7686" width="16.42578125" style="144" customWidth="1"/>
    <col min="7687" max="7687" width="22.28515625" style="144" customWidth="1"/>
    <col min="7688" max="7688" width="21.28515625" style="144" customWidth="1"/>
    <col min="7689" max="7936" width="11.42578125" style="144"/>
    <col min="7937" max="7937" width="3.7109375" style="144" customWidth="1"/>
    <col min="7938" max="7938" width="27.42578125" style="144" customWidth="1"/>
    <col min="7939" max="7939" width="15.85546875" style="144" customWidth="1"/>
    <col min="7940" max="7940" width="82" style="144" customWidth="1"/>
    <col min="7941" max="7941" width="13.7109375" style="144" customWidth="1"/>
    <col min="7942" max="7942" width="16.42578125" style="144" customWidth="1"/>
    <col min="7943" max="7943" width="22.28515625" style="144" customWidth="1"/>
    <col min="7944" max="7944" width="21.28515625" style="144" customWidth="1"/>
    <col min="7945" max="8192" width="11.42578125" style="144"/>
    <col min="8193" max="8193" width="3.7109375" style="144" customWidth="1"/>
    <col min="8194" max="8194" width="27.42578125" style="144" customWidth="1"/>
    <col min="8195" max="8195" width="15.85546875" style="144" customWidth="1"/>
    <col min="8196" max="8196" width="82" style="144" customWidth="1"/>
    <col min="8197" max="8197" width="13.7109375" style="144" customWidth="1"/>
    <col min="8198" max="8198" width="16.42578125" style="144" customWidth="1"/>
    <col min="8199" max="8199" width="22.28515625" style="144" customWidth="1"/>
    <col min="8200" max="8200" width="21.28515625" style="144" customWidth="1"/>
    <col min="8201" max="8448" width="11.42578125" style="144"/>
    <col min="8449" max="8449" width="3.7109375" style="144" customWidth="1"/>
    <col min="8450" max="8450" width="27.42578125" style="144" customWidth="1"/>
    <col min="8451" max="8451" width="15.85546875" style="144" customWidth="1"/>
    <col min="8452" max="8452" width="82" style="144" customWidth="1"/>
    <col min="8453" max="8453" width="13.7109375" style="144" customWidth="1"/>
    <col min="8454" max="8454" width="16.42578125" style="144" customWidth="1"/>
    <col min="8455" max="8455" width="22.28515625" style="144" customWidth="1"/>
    <col min="8456" max="8456" width="21.28515625" style="144" customWidth="1"/>
    <col min="8457" max="8704" width="11.42578125" style="144"/>
    <col min="8705" max="8705" width="3.7109375" style="144" customWidth="1"/>
    <col min="8706" max="8706" width="27.42578125" style="144" customWidth="1"/>
    <col min="8707" max="8707" width="15.85546875" style="144" customWidth="1"/>
    <col min="8708" max="8708" width="82" style="144" customWidth="1"/>
    <col min="8709" max="8709" width="13.7109375" style="144" customWidth="1"/>
    <col min="8710" max="8710" width="16.42578125" style="144" customWidth="1"/>
    <col min="8711" max="8711" width="22.28515625" style="144" customWidth="1"/>
    <col min="8712" max="8712" width="21.28515625" style="144" customWidth="1"/>
    <col min="8713" max="8960" width="11.42578125" style="144"/>
    <col min="8961" max="8961" width="3.7109375" style="144" customWidth="1"/>
    <col min="8962" max="8962" width="27.42578125" style="144" customWidth="1"/>
    <col min="8963" max="8963" width="15.85546875" style="144" customWidth="1"/>
    <col min="8964" max="8964" width="82" style="144" customWidth="1"/>
    <col min="8965" max="8965" width="13.7109375" style="144" customWidth="1"/>
    <col min="8966" max="8966" width="16.42578125" style="144" customWidth="1"/>
    <col min="8967" max="8967" width="22.28515625" style="144" customWidth="1"/>
    <col min="8968" max="8968" width="21.28515625" style="144" customWidth="1"/>
    <col min="8969" max="9216" width="11.42578125" style="144"/>
    <col min="9217" max="9217" width="3.7109375" style="144" customWidth="1"/>
    <col min="9218" max="9218" width="27.42578125" style="144" customWidth="1"/>
    <col min="9219" max="9219" width="15.85546875" style="144" customWidth="1"/>
    <col min="9220" max="9220" width="82" style="144" customWidth="1"/>
    <col min="9221" max="9221" width="13.7109375" style="144" customWidth="1"/>
    <col min="9222" max="9222" width="16.42578125" style="144" customWidth="1"/>
    <col min="9223" max="9223" width="22.28515625" style="144" customWidth="1"/>
    <col min="9224" max="9224" width="21.28515625" style="144" customWidth="1"/>
    <col min="9225" max="9472" width="11.42578125" style="144"/>
    <col min="9473" max="9473" width="3.7109375" style="144" customWidth="1"/>
    <col min="9474" max="9474" width="27.42578125" style="144" customWidth="1"/>
    <col min="9475" max="9475" width="15.85546875" style="144" customWidth="1"/>
    <col min="9476" max="9476" width="82" style="144" customWidth="1"/>
    <col min="9477" max="9477" width="13.7109375" style="144" customWidth="1"/>
    <col min="9478" max="9478" width="16.42578125" style="144" customWidth="1"/>
    <col min="9479" max="9479" width="22.28515625" style="144" customWidth="1"/>
    <col min="9480" max="9480" width="21.28515625" style="144" customWidth="1"/>
    <col min="9481" max="9728" width="11.42578125" style="144"/>
    <col min="9729" max="9729" width="3.7109375" style="144" customWidth="1"/>
    <col min="9730" max="9730" width="27.42578125" style="144" customWidth="1"/>
    <col min="9731" max="9731" width="15.85546875" style="144" customWidth="1"/>
    <col min="9732" max="9732" width="82" style="144" customWidth="1"/>
    <col min="9733" max="9733" width="13.7109375" style="144" customWidth="1"/>
    <col min="9734" max="9734" width="16.42578125" style="144" customWidth="1"/>
    <col min="9735" max="9735" width="22.28515625" style="144" customWidth="1"/>
    <col min="9736" max="9736" width="21.28515625" style="144" customWidth="1"/>
    <col min="9737" max="9984" width="11.42578125" style="144"/>
    <col min="9985" max="9985" width="3.7109375" style="144" customWidth="1"/>
    <col min="9986" max="9986" width="27.42578125" style="144" customWidth="1"/>
    <col min="9987" max="9987" width="15.85546875" style="144" customWidth="1"/>
    <col min="9988" max="9988" width="82" style="144" customWidth="1"/>
    <col min="9989" max="9989" width="13.7109375" style="144" customWidth="1"/>
    <col min="9990" max="9990" width="16.42578125" style="144" customWidth="1"/>
    <col min="9991" max="9991" width="22.28515625" style="144" customWidth="1"/>
    <col min="9992" max="9992" width="21.28515625" style="144" customWidth="1"/>
    <col min="9993" max="10240" width="11.42578125" style="144"/>
    <col min="10241" max="10241" width="3.7109375" style="144" customWidth="1"/>
    <col min="10242" max="10242" width="27.42578125" style="144" customWidth="1"/>
    <col min="10243" max="10243" width="15.85546875" style="144" customWidth="1"/>
    <col min="10244" max="10244" width="82" style="144" customWidth="1"/>
    <col min="10245" max="10245" width="13.7109375" style="144" customWidth="1"/>
    <col min="10246" max="10246" width="16.42578125" style="144" customWidth="1"/>
    <col min="10247" max="10247" width="22.28515625" style="144" customWidth="1"/>
    <col min="10248" max="10248" width="21.28515625" style="144" customWidth="1"/>
    <col min="10249" max="10496" width="11.42578125" style="144"/>
    <col min="10497" max="10497" width="3.7109375" style="144" customWidth="1"/>
    <col min="10498" max="10498" width="27.42578125" style="144" customWidth="1"/>
    <col min="10499" max="10499" width="15.85546875" style="144" customWidth="1"/>
    <col min="10500" max="10500" width="82" style="144" customWidth="1"/>
    <col min="10501" max="10501" width="13.7109375" style="144" customWidth="1"/>
    <col min="10502" max="10502" width="16.42578125" style="144" customWidth="1"/>
    <col min="10503" max="10503" width="22.28515625" style="144" customWidth="1"/>
    <col min="10504" max="10504" width="21.28515625" style="144" customWidth="1"/>
    <col min="10505" max="10752" width="11.42578125" style="144"/>
    <col min="10753" max="10753" width="3.7109375" style="144" customWidth="1"/>
    <col min="10754" max="10754" width="27.42578125" style="144" customWidth="1"/>
    <col min="10755" max="10755" width="15.85546875" style="144" customWidth="1"/>
    <col min="10756" max="10756" width="82" style="144" customWidth="1"/>
    <col min="10757" max="10757" width="13.7109375" style="144" customWidth="1"/>
    <col min="10758" max="10758" width="16.42578125" style="144" customWidth="1"/>
    <col min="10759" max="10759" width="22.28515625" style="144" customWidth="1"/>
    <col min="10760" max="10760" width="21.28515625" style="144" customWidth="1"/>
    <col min="10761" max="11008" width="11.42578125" style="144"/>
    <col min="11009" max="11009" width="3.7109375" style="144" customWidth="1"/>
    <col min="11010" max="11010" width="27.42578125" style="144" customWidth="1"/>
    <col min="11011" max="11011" width="15.85546875" style="144" customWidth="1"/>
    <col min="11012" max="11012" width="82" style="144" customWidth="1"/>
    <col min="11013" max="11013" width="13.7109375" style="144" customWidth="1"/>
    <col min="11014" max="11014" width="16.42578125" style="144" customWidth="1"/>
    <col min="11015" max="11015" width="22.28515625" style="144" customWidth="1"/>
    <col min="11016" max="11016" width="21.28515625" style="144" customWidth="1"/>
    <col min="11017" max="11264" width="11.42578125" style="144"/>
    <col min="11265" max="11265" width="3.7109375" style="144" customWidth="1"/>
    <col min="11266" max="11266" width="27.42578125" style="144" customWidth="1"/>
    <col min="11267" max="11267" width="15.85546875" style="144" customWidth="1"/>
    <col min="11268" max="11268" width="82" style="144" customWidth="1"/>
    <col min="11269" max="11269" width="13.7109375" style="144" customWidth="1"/>
    <col min="11270" max="11270" width="16.42578125" style="144" customWidth="1"/>
    <col min="11271" max="11271" width="22.28515625" style="144" customWidth="1"/>
    <col min="11272" max="11272" width="21.28515625" style="144" customWidth="1"/>
    <col min="11273" max="11520" width="11.42578125" style="144"/>
    <col min="11521" max="11521" width="3.7109375" style="144" customWidth="1"/>
    <col min="11522" max="11522" width="27.42578125" style="144" customWidth="1"/>
    <col min="11523" max="11523" width="15.85546875" style="144" customWidth="1"/>
    <col min="11524" max="11524" width="82" style="144" customWidth="1"/>
    <col min="11525" max="11525" width="13.7109375" style="144" customWidth="1"/>
    <col min="11526" max="11526" width="16.42578125" style="144" customWidth="1"/>
    <col min="11527" max="11527" width="22.28515625" style="144" customWidth="1"/>
    <col min="11528" max="11528" width="21.28515625" style="144" customWidth="1"/>
    <col min="11529" max="11776" width="11.42578125" style="144"/>
    <col min="11777" max="11777" width="3.7109375" style="144" customWidth="1"/>
    <col min="11778" max="11778" width="27.42578125" style="144" customWidth="1"/>
    <col min="11779" max="11779" width="15.85546875" style="144" customWidth="1"/>
    <col min="11780" max="11780" width="82" style="144" customWidth="1"/>
    <col min="11781" max="11781" width="13.7109375" style="144" customWidth="1"/>
    <col min="11782" max="11782" width="16.42578125" style="144" customWidth="1"/>
    <col min="11783" max="11783" width="22.28515625" style="144" customWidth="1"/>
    <col min="11784" max="11784" width="21.28515625" style="144" customWidth="1"/>
    <col min="11785" max="12032" width="11.42578125" style="144"/>
    <col min="12033" max="12033" width="3.7109375" style="144" customWidth="1"/>
    <col min="12034" max="12034" width="27.42578125" style="144" customWidth="1"/>
    <col min="12035" max="12035" width="15.85546875" style="144" customWidth="1"/>
    <col min="12036" max="12036" width="82" style="144" customWidth="1"/>
    <col min="12037" max="12037" width="13.7109375" style="144" customWidth="1"/>
    <col min="12038" max="12038" width="16.42578125" style="144" customWidth="1"/>
    <col min="12039" max="12039" width="22.28515625" style="144" customWidth="1"/>
    <col min="12040" max="12040" width="21.28515625" style="144" customWidth="1"/>
    <col min="12041" max="12288" width="11.42578125" style="144"/>
    <col min="12289" max="12289" width="3.7109375" style="144" customWidth="1"/>
    <col min="12290" max="12290" width="27.42578125" style="144" customWidth="1"/>
    <col min="12291" max="12291" width="15.85546875" style="144" customWidth="1"/>
    <col min="12292" max="12292" width="82" style="144" customWidth="1"/>
    <col min="12293" max="12293" width="13.7109375" style="144" customWidth="1"/>
    <col min="12294" max="12294" width="16.42578125" style="144" customWidth="1"/>
    <col min="12295" max="12295" width="22.28515625" style="144" customWidth="1"/>
    <col min="12296" max="12296" width="21.28515625" style="144" customWidth="1"/>
    <col min="12297" max="12544" width="11.42578125" style="144"/>
    <col min="12545" max="12545" width="3.7109375" style="144" customWidth="1"/>
    <col min="12546" max="12546" width="27.42578125" style="144" customWidth="1"/>
    <col min="12547" max="12547" width="15.85546875" style="144" customWidth="1"/>
    <col min="12548" max="12548" width="82" style="144" customWidth="1"/>
    <col min="12549" max="12549" width="13.7109375" style="144" customWidth="1"/>
    <col min="12550" max="12550" width="16.42578125" style="144" customWidth="1"/>
    <col min="12551" max="12551" width="22.28515625" style="144" customWidth="1"/>
    <col min="12552" max="12552" width="21.28515625" style="144" customWidth="1"/>
    <col min="12553" max="12800" width="11.42578125" style="144"/>
    <col min="12801" max="12801" width="3.7109375" style="144" customWidth="1"/>
    <col min="12802" max="12802" width="27.42578125" style="144" customWidth="1"/>
    <col min="12803" max="12803" width="15.85546875" style="144" customWidth="1"/>
    <col min="12804" max="12804" width="82" style="144" customWidth="1"/>
    <col min="12805" max="12805" width="13.7109375" style="144" customWidth="1"/>
    <col min="12806" max="12806" width="16.42578125" style="144" customWidth="1"/>
    <col min="12807" max="12807" width="22.28515625" style="144" customWidth="1"/>
    <col min="12808" max="12808" width="21.28515625" style="144" customWidth="1"/>
    <col min="12809" max="13056" width="11.42578125" style="144"/>
    <col min="13057" max="13057" width="3.7109375" style="144" customWidth="1"/>
    <col min="13058" max="13058" width="27.42578125" style="144" customWidth="1"/>
    <col min="13059" max="13059" width="15.85546875" style="144" customWidth="1"/>
    <col min="13060" max="13060" width="82" style="144" customWidth="1"/>
    <col min="13061" max="13061" width="13.7109375" style="144" customWidth="1"/>
    <col min="13062" max="13062" width="16.42578125" style="144" customWidth="1"/>
    <col min="13063" max="13063" width="22.28515625" style="144" customWidth="1"/>
    <col min="13064" max="13064" width="21.28515625" style="144" customWidth="1"/>
    <col min="13065" max="13312" width="11.42578125" style="144"/>
    <col min="13313" max="13313" width="3.7109375" style="144" customWidth="1"/>
    <col min="13314" max="13314" width="27.42578125" style="144" customWidth="1"/>
    <col min="13315" max="13315" width="15.85546875" style="144" customWidth="1"/>
    <col min="13316" max="13316" width="82" style="144" customWidth="1"/>
    <col min="13317" max="13317" width="13.7109375" style="144" customWidth="1"/>
    <col min="13318" max="13318" width="16.42578125" style="144" customWidth="1"/>
    <col min="13319" max="13319" width="22.28515625" style="144" customWidth="1"/>
    <col min="13320" max="13320" width="21.28515625" style="144" customWidth="1"/>
    <col min="13321" max="13568" width="11.42578125" style="144"/>
    <col min="13569" max="13569" width="3.7109375" style="144" customWidth="1"/>
    <col min="13570" max="13570" width="27.42578125" style="144" customWidth="1"/>
    <col min="13571" max="13571" width="15.85546875" style="144" customWidth="1"/>
    <col min="13572" max="13572" width="82" style="144" customWidth="1"/>
    <col min="13573" max="13573" width="13.7109375" style="144" customWidth="1"/>
    <col min="13574" max="13574" width="16.42578125" style="144" customWidth="1"/>
    <col min="13575" max="13575" width="22.28515625" style="144" customWidth="1"/>
    <col min="13576" max="13576" width="21.28515625" style="144" customWidth="1"/>
    <col min="13577" max="13824" width="11.42578125" style="144"/>
    <col min="13825" max="13825" width="3.7109375" style="144" customWidth="1"/>
    <col min="13826" max="13826" width="27.42578125" style="144" customWidth="1"/>
    <col min="13827" max="13827" width="15.85546875" style="144" customWidth="1"/>
    <col min="13828" max="13828" width="82" style="144" customWidth="1"/>
    <col min="13829" max="13829" width="13.7109375" style="144" customWidth="1"/>
    <col min="13830" max="13830" width="16.42578125" style="144" customWidth="1"/>
    <col min="13831" max="13831" width="22.28515625" style="144" customWidth="1"/>
    <col min="13832" max="13832" width="21.28515625" style="144" customWidth="1"/>
    <col min="13833" max="14080" width="11.42578125" style="144"/>
    <col min="14081" max="14081" width="3.7109375" style="144" customWidth="1"/>
    <col min="14082" max="14082" width="27.42578125" style="144" customWidth="1"/>
    <col min="14083" max="14083" width="15.85546875" style="144" customWidth="1"/>
    <col min="14084" max="14084" width="82" style="144" customWidth="1"/>
    <col min="14085" max="14085" width="13.7109375" style="144" customWidth="1"/>
    <col min="14086" max="14086" width="16.42578125" style="144" customWidth="1"/>
    <col min="14087" max="14087" width="22.28515625" style="144" customWidth="1"/>
    <col min="14088" max="14088" width="21.28515625" style="144" customWidth="1"/>
    <col min="14089" max="14336" width="11.42578125" style="144"/>
    <col min="14337" max="14337" width="3.7109375" style="144" customWidth="1"/>
    <col min="14338" max="14338" width="27.42578125" style="144" customWidth="1"/>
    <col min="14339" max="14339" width="15.85546875" style="144" customWidth="1"/>
    <col min="14340" max="14340" width="82" style="144" customWidth="1"/>
    <col min="14341" max="14341" width="13.7109375" style="144" customWidth="1"/>
    <col min="14342" max="14342" width="16.42578125" style="144" customWidth="1"/>
    <col min="14343" max="14343" width="22.28515625" style="144" customWidth="1"/>
    <col min="14344" max="14344" width="21.28515625" style="144" customWidth="1"/>
    <col min="14345" max="14592" width="11.42578125" style="144"/>
    <col min="14593" max="14593" width="3.7109375" style="144" customWidth="1"/>
    <col min="14594" max="14594" width="27.42578125" style="144" customWidth="1"/>
    <col min="14595" max="14595" width="15.85546875" style="144" customWidth="1"/>
    <col min="14596" max="14596" width="82" style="144" customWidth="1"/>
    <col min="14597" max="14597" width="13.7109375" style="144" customWidth="1"/>
    <col min="14598" max="14598" width="16.42578125" style="144" customWidth="1"/>
    <col min="14599" max="14599" width="22.28515625" style="144" customWidth="1"/>
    <col min="14600" max="14600" width="21.28515625" style="144" customWidth="1"/>
    <col min="14601" max="14848" width="11.42578125" style="144"/>
    <col min="14849" max="14849" width="3.7109375" style="144" customWidth="1"/>
    <col min="14850" max="14850" width="27.42578125" style="144" customWidth="1"/>
    <col min="14851" max="14851" width="15.85546875" style="144" customWidth="1"/>
    <col min="14852" max="14852" width="82" style="144" customWidth="1"/>
    <col min="14853" max="14853" width="13.7109375" style="144" customWidth="1"/>
    <col min="14854" max="14854" width="16.42578125" style="144" customWidth="1"/>
    <col min="14855" max="14855" width="22.28515625" style="144" customWidth="1"/>
    <col min="14856" max="14856" width="21.28515625" style="144" customWidth="1"/>
    <col min="14857" max="15104" width="11.42578125" style="144"/>
    <col min="15105" max="15105" width="3.7109375" style="144" customWidth="1"/>
    <col min="15106" max="15106" width="27.42578125" style="144" customWidth="1"/>
    <col min="15107" max="15107" width="15.85546875" style="144" customWidth="1"/>
    <col min="15108" max="15108" width="82" style="144" customWidth="1"/>
    <col min="15109" max="15109" width="13.7109375" style="144" customWidth="1"/>
    <col min="15110" max="15110" width="16.42578125" style="144" customWidth="1"/>
    <col min="15111" max="15111" width="22.28515625" style="144" customWidth="1"/>
    <col min="15112" max="15112" width="21.28515625" style="144" customWidth="1"/>
    <col min="15113" max="15360" width="11.42578125" style="144"/>
    <col min="15361" max="15361" width="3.7109375" style="144" customWidth="1"/>
    <col min="15362" max="15362" width="27.42578125" style="144" customWidth="1"/>
    <col min="15363" max="15363" width="15.85546875" style="144" customWidth="1"/>
    <col min="15364" max="15364" width="82" style="144" customWidth="1"/>
    <col min="15365" max="15365" width="13.7109375" style="144" customWidth="1"/>
    <col min="15366" max="15366" width="16.42578125" style="144" customWidth="1"/>
    <col min="15367" max="15367" width="22.28515625" style="144" customWidth="1"/>
    <col min="15368" max="15368" width="21.28515625" style="144" customWidth="1"/>
    <col min="15369" max="15616" width="11.42578125" style="144"/>
    <col min="15617" max="15617" width="3.7109375" style="144" customWidth="1"/>
    <col min="15618" max="15618" width="27.42578125" style="144" customWidth="1"/>
    <col min="15619" max="15619" width="15.85546875" style="144" customWidth="1"/>
    <col min="15620" max="15620" width="82" style="144" customWidth="1"/>
    <col min="15621" max="15621" width="13.7109375" style="144" customWidth="1"/>
    <col min="15622" max="15622" width="16.42578125" style="144" customWidth="1"/>
    <col min="15623" max="15623" width="22.28515625" style="144" customWidth="1"/>
    <col min="15624" max="15624" width="21.28515625" style="144" customWidth="1"/>
    <col min="15625" max="15872" width="11.42578125" style="144"/>
    <col min="15873" max="15873" width="3.7109375" style="144" customWidth="1"/>
    <col min="15874" max="15874" width="27.42578125" style="144" customWidth="1"/>
    <col min="15875" max="15875" width="15.85546875" style="144" customWidth="1"/>
    <col min="15876" max="15876" width="82" style="144" customWidth="1"/>
    <col min="15877" max="15877" width="13.7109375" style="144" customWidth="1"/>
    <col min="15878" max="15878" width="16.42578125" style="144" customWidth="1"/>
    <col min="15879" max="15879" width="22.28515625" style="144" customWidth="1"/>
    <col min="15880" max="15880" width="21.28515625" style="144" customWidth="1"/>
    <col min="15881" max="16128" width="11.42578125" style="144"/>
    <col min="16129" max="16129" width="3.7109375" style="144" customWidth="1"/>
    <col min="16130" max="16130" width="27.42578125" style="144" customWidth="1"/>
    <col min="16131" max="16131" width="15.85546875" style="144" customWidth="1"/>
    <col min="16132" max="16132" width="82" style="144" customWidth="1"/>
    <col min="16133" max="16133" width="13.7109375" style="144" customWidth="1"/>
    <col min="16134" max="16134" width="16.42578125" style="144" customWidth="1"/>
    <col min="16135" max="16135" width="22.28515625" style="144" customWidth="1"/>
    <col min="16136" max="16136" width="21.28515625" style="144" customWidth="1"/>
    <col min="16137" max="16384" width="11.42578125" style="144"/>
  </cols>
  <sheetData>
    <row r="1" spans="1:19" s="783" customFormat="1" ht="32.25" customHeight="1" x14ac:dyDescent="0.3">
      <c r="A1" s="779"/>
      <c r="B1" s="780"/>
      <c r="C1" s="1348" t="s">
        <v>2066</v>
      </c>
      <c r="D1" s="1348"/>
      <c r="E1" s="1423">
        <v>104</v>
      </c>
      <c r="F1" s="781"/>
      <c r="G1" s="781"/>
      <c r="H1" s="781"/>
      <c r="I1" s="782"/>
      <c r="J1" s="782"/>
      <c r="K1" s="782"/>
      <c r="L1" s="782"/>
      <c r="M1" s="782"/>
      <c r="N1" s="782"/>
      <c r="O1" s="782"/>
      <c r="P1" s="782"/>
      <c r="Q1" s="782"/>
      <c r="R1" s="782"/>
      <c r="S1" s="782"/>
    </row>
    <row r="2" spans="1:19" s="783" customFormat="1" ht="26.25" customHeight="1" thickBot="1" x14ac:dyDescent="0.3">
      <c r="A2" s="779"/>
      <c r="B2" s="784"/>
      <c r="C2" s="1351" t="s">
        <v>2067</v>
      </c>
      <c r="D2" s="1351"/>
      <c r="E2" s="1424"/>
      <c r="F2" s="785"/>
      <c r="G2" s="785"/>
      <c r="H2" s="786"/>
      <c r="I2" s="787"/>
      <c r="J2" s="787"/>
      <c r="K2" s="787"/>
      <c r="L2" s="787"/>
      <c r="M2" s="787"/>
      <c r="N2" s="787"/>
      <c r="O2" s="787"/>
      <c r="P2" s="787"/>
      <c r="Q2" s="787"/>
      <c r="R2" s="787"/>
      <c r="S2" s="787"/>
    </row>
    <row r="3" spans="1:19" ht="18.75" customHeight="1" x14ac:dyDescent="0.25">
      <c r="B3" s="1352" t="s">
        <v>163</v>
      </c>
      <c r="C3" s="789" t="s">
        <v>162</v>
      </c>
      <c r="D3" s="1353">
        <v>45162</v>
      </c>
      <c r="E3" s="1354"/>
      <c r="F3" s="790"/>
      <c r="G3" s="790"/>
      <c r="H3" s="790"/>
    </row>
    <row r="4" spans="1:19" ht="18.75" customHeight="1" x14ac:dyDescent="0.25">
      <c r="B4" s="1337"/>
      <c r="C4" s="791" t="s">
        <v>2068</v>
      </c>
      <c r="D4" s="1355">
        <f>+D3+100</f>
        <v>45262</v>
      </c>
      <c r="E4" s="1356"/>
      <c r="F4" s="790"/>
      <c r="G4" s="790"/>
      <c r="H4" s="790"/>
    </row>
    <row r="5" spans="1:19" ht="18.75" customHeight="1" x14ac:dyDescent="0.25">
      <c r="B5" s="792" t="s">
        <v>2069</v>
      </c>
      <c r="C5" s="1344" t="s">
        <v>2070</v>
      </c>
      <c r="D5" s="1325"/>
      <c r="E5" s="1326"/>
      <c r="F5" s="793"/>
      <c r="G5" s="793"/>
      <c r="H5" s="793"/>
    </row>
    <row r="6" spans="1:19" ht="18.75" customHeight="1" x14ac:dyDescent="0.25">
      <c r="B6" s="792" t="s">
        <v>2071</v>
      </c>
      <c r="C6" s="1344" t="s">
        <v>2072</v>
      </c>
      <c r="D6" s="1325"/>
      <c r="E6" s="1326"/>
      <c r="F6" s="793"/>
      <c r="G6" s="793"/>
      <c r="H6" s="793"/>
    </row>
    <row r="7" spans="1:19" ht="18.75" customHeight="1" x14ac:dyDescent="0.25">
      <c r="B7" s="792" t="s">
        <v>302</v>
      </c>
      <c r="C7" s="1344" t="s">
        <v>2073</v>
      </c>
      <c r="D7" s="1325"/>
      <c r="E7" s="1326"/>
      <c r="F7" s="794"/>
      <c r="G7" s="794"/>
      <c r="H7" s="794"/>
    </row>
    <row r="8" spans="1:19" ht="18.75" customHeight="1" x14ac:dyDescent="0.25">
      <c r="B8" s="792" t="s">
        <v>88</v>
      </c>
      <c r="C8" s="1344" t="s">
        <v>1336</v>
      </c>
      <c r="D8" s="1325"/>
      <c r="E8" s="1326"/>
      <c r="F8" s="794"/>
      <c r="G8" s="794"/>
      <c r="H8" s="794"/>
    </row>
    <row r="9" spans="1:19" ht="18.75" customHeight="1" x14ac:dyDescent="0.25">
      <c r="B9" s="792" t="s">
        <v>2074</v>
      </c>
      <c r="C9" s="1344" t="s">
        <v>308</v>
      </c>
      <c r="D9" s="1325"/>
      <c r="E9" s="1326"/>
      <c r="F9" s="794"/>
      <c r="G9" s="794"/>
      <c r="H9" s="794"/>
    </row>
    <row r="10" spans="1:19" ht="18.75" customHeight="1" x14ac:dyDescent="0.25">
      <c r="B10" s="792" t="s">
        <v>2075</v>
      </c>
      <c r="C10" s="1344" t="s">
        <v>3079</v>
      </c>
      <c r="D10" s="1325"/>
      <c r="E10" s="1326"/>
      <c r="F10" s="793"/>
      <c r="G10" s="793"/>
      <c r="H10" s="793"/>
    </row>
    <row r="11" spans="1:19" ht="18.75" customHeight="1" x14ac:dyDescent="0.25">
      <c r="B11" s="826" t="s">
        <v>2076</v>
      </c>
      <c r="C11" s="1357" t="s">
        <v>2129</v>
      </c>
      <c r="D11" s="1358"/>
      <c r="E11" s="1359"/>
      <c r="F11" s="794"/>
      <c r="G11" s="794"/>
      <c r="H11" s="794"/>
    </row>
    <row r="12" spans="1:19" ht="18.75" customHeight="1" thickBot="1" x14ac:dyDescent="0.3">
      <c r="B12" s="795" t="s">
        <v>2077</v>
      </c>
      <c r="C12" s="1345">
        <v>100000</v>
      </c>
      <c r="D12" s="1346"/>
      <c r="E12" s="1347"/>
      <c r="F12" s="796"/>
      <c r="G12" s="796"/>
      <c r="H12" s="796"/>
    </row>
    <row r="13" spans="1:19" ht="18.75" customHeight="1" thickBot="1" x14ac:dyDescent="0.3">
      <c r="B13" s="1323" t="s">
        <v>2078</v>
      </c>
      <c r="C13" s="797" t="s">
        <v>2079</v>
      </c>
      <c r="D13" s="798" t="s">
        <v>2080</v>
      </c>
      <c r="E13" s="799" t="s">
        <v>2081</v>
      </c>
      <c r="F13" s="796"/>
      <c r="G13" s="796"/>
      <c r="H13" s="796"/>
    </row>
    <row r="14" spans="1:19" ht="18.75" customHeight="1" x14ac:dyDescent="0.25">
      <c r="B14" s="1323"/>
      <c r="C14" s="800" t="s">
        <v>3088</v>
      </c>
      <c r="D14" s="801" t="s">
        <v>3089</v>
      </c>
      <c r="E14" s="802">
        <v>10000</v>
      </c>
      <c r="F14" s="803"/>
      <c r="G14" s="803"/>
      <c r="H14" s="803"/>
    </row>
    <row r="15" spans="1:19" ht="18.75" customHeight="1" x14ac:dyDescent="0.25">
      <c r="B15" s="1323"/>
      <c r="C15" s="800"/>
      <c r="D15" s="801" t="s">
        <v>3090</v>
      </c>
      <c r="E15" s="802">
        <v>50000</v>
      </c>
      <c r="F15" s="803"/>
      <c r="G15" s="803"/>
      <c r="H15" s="803"/>
    </row>
    <row r="16" spans="1:19" ht="18.75" customHeight="1" x14ac:dyDescent="0.25">
      <c r="B16" s="1323"/>
      <c r="C16" s="800"/>
      <c r="D16" s="801"/>
      <c r="E16" s="804"/>
      <c r="F16" s="803"/>
      <c r="G16" s="803"/>
      <c r="H16" s="803"/>
    </row>
    <row r="17" spans="1:8" ht="18.75" customHeight="1" x14ac:dyDescent="0.25">
      <c r="B17" s="792" t="s">
        <v>2083</v>
      </c>
      <c r="C17" s="1324">
        <f>SUM(E14:E16)</f>
        <v>60000</v>
      </c>
      <c r="D17" s="1325"/>
      <c r="E17" s="1326"/>
      <c r="F17" s="796"/>
      <c r="G17" s="796"/>
      <c r="H17" s="796"/>
    </row>
    <row r="18" spans="1:8" ht="18.75" customHeight="1" x14ac:dyDescent="0.25">
      <c r="B18" s="792" t="s">
        <v>2084</v>
      </c>
      <c r="C18" s="1327">
        <f>+C17/C12</f>
        <v>0.6</v>
      </c>
      <c r="D18" s="1328"/>
      <c r="E18" s="1329"/>
      <c r="F18" s="805"/>
      <c r="G18" s="805"/>
      <c r="H18" s="805"/>
    </row>
    <row r="19" spans="1:8" ht="18.75" customHeight="1" x14ac:dyDescent="0.25">
      <c r="B19" s="792" t="s">
        <v>2085</v>
      </c>
      <c r="C19" s="1344">
        <v>1</v>
      </c>
      <c r="D19" s="1325"/>
      <c r="E19" s="1326"/>
      <c r="F19" s="793"/>
      <c r="G19" s="793"/>
      <c r="H19" s="793"/>
    </row>
    <row r="20" spans="1:8" ht="18.75" customHeight="1" x14ac:dyDescent="0.25">
      <c r="B20" s="1337" t="s">
        <v>2086</v>
      </c>
      <c r="C20" s="806" t="s">
        <v>2087</v>
      </c>
      <c r="D20" s="807"/>
      <c r="E20" s="808"/>
      <c r="F20" s="793"/>
      <c r="G20" s="793"/>
      <c r="H20" s="793"/>
    </row>
    <row r="21" spans="1:8" ht="18.75" customHeight="1" x14ac:dyDescent="0.25">
      <c r="B21" s="1337"/>
      <c r="C21" s="806" t="s">
        <v>2088</v>
      </c>
      <c r="D21" s="809" t="s">
        <v>2089</v>
      </c>
      <c r="E21" s="808"/>
      <c r="F21" s="793"/>
      <c r="G21" s="793"/>
      <c r="H21" s="793"/>
    </row>
    <row r="22" spans="1:8" ht="18.75" customHeight="1" x14ac:dyDescent="0.25">
      <c r="B22" s="1337"/>
      <c r="C22" s="806" t="s">
        <v>2090</v>
      </c>
      <c r="D22" s="807"/>
      <c r="E22" s="808"/>
      <c r="F22" s="793"/>
      <c r="G22" s="793"/>
      <c r="H22" s="793"/>
    </row>
    <row r="23" spans="1:8" ht="18.75" customHeight="1" x14ac:dyDescent="0.25">
      <c r="B23" s="792" t="s">
        <v>2091</v>
      </c>
      <c r="C23" s="1338" t="s">
        <v>2092</v>
      </c>
      <c r="D23" s="1321"/>
      <c r="E23" s="1322"/>
      <c r="F23" s="793"/>
      <c r="G23" s="793"/>
      <c r="H23" s="793"/>
    </row>
    <row r="24" spans="1:8" ht="18.75" customHeight="1" x14ac:dyDescent="0.25">
      <c r="B24" s="792" t="s">
        <v>153</v>
      </c>
      <c r="C24" s="1338" t="s">
        <v>2093</v>
      </c>
      <c r="D24" s="1321"/>
      <c r="E24" s="1322"/>
      <c r="F24" s="793"/>
      <c r="G24" s="793"/>
      <c r="H24" s="793"/>
    </row>
    <row r="25" spans="1:8" ht="18.75" customHeight="1" thickBot="1" x14ac:dyDescent="0.3">
      <c r="B25" s="810" t="s">
        <v>2094</v>
      </c>
      <c r="C25" s="1339">
        <v>4</v>
      </c>
      <c r="D25" s="1340"/>
      <c r="E25" s="808" t="s">
        <v>2095</v>
      </c>
      <c r="F25" s="793"/>
      <c r="G25" s="793"/>
      <c r="H25" s="793"/>
    </row>
    <row r="26" spans="1:8" ht="80.25" x14ac:dyDescent="0.25">
      <c r="A26" s="788" t="s">
        <v>2137</v>
      </c>
      <c r="B26" s="864" t="s">
        <v>2097</v>
      </c>
      <c r="C26" s="1341" t="s">
        <v>2839</v>
      </c>
      <c r="D26" s="1342"/>
      <c r="E26" s="1343"/>
      <c r="F26" s="793"/>
      <c r="G26" s="793"/>
      <c r="H26" s="793"/>
    </row>
    <row r="27" spans="1:8" ht="15.75" x14ac:dyDescent="0.25">
      <c r="B27" s="811" t="s">
        <v>2098</v>
      </c>
      <c r="C27" s="1317">
        <v>501</v>
      </c>
      <c r="D27" s="1318"/>
      <c r="E27" s="1319"/>
      <c r="F27" s="812"/>
      <c r="G27" s="812"/>
      <c r="H27" s="812"/>
    </row>
    <row r="28" spans="1:8" ht="22.5" customHeight="1" x14ac:dyDescent="0.25">
      <c r="A28" s="788" t="s">
        <v>2099</v>
      </c>
      <c r="B28" s="811" t="s">
        <v>2100</v>
      </c>
      <c r="C28" s="1317" t="s">
        <v>2130</v>
      </c>
      <c r="D28" s="1318"/>
      <c r="E28" s="1319"/>
      <c r="F28" s="812"/>
      <c r="G28" s="812"/>
      <c r="H28" s="812"/>
    </row>
    <row r="29" spans="1:8" ht="48.75" x14ac:dyDescent="0.25">
      <c r="A29" s="788" t="s">
        <v>2096</v>
      </c>
      <c r="B29" s="811" t="s">
        <v>2103</v>
      </c>
      <c r="C29" s="1320" t="s">
        <v>2131</v>
      </c>
      <c r="D29" s="1321"/>
      <c r="E29" s="1322"/>
      <c r="F29" s="813"/>
      <c r="G29" s="813"/>
      <c r="H29" s="813"/>
    </row>
    <row r="30" spans="1:8" ht="15.75" x14ac:dyDescent="0.25">
      <c r="B30" s="1330" t="s">
        <v>2105</v>
      </c>
      <c r="C30" s="814" t="s">
        <v>2106</v>
      </c>
      <c r="D30" s="815"/>
      <c r="E30" s="816"/>
      <c r="F30" s="817"/>
      <c r="G30" s="817"/>
      <c r="H30" s="817"/>
    </row>
    <row r="31" spans="1:8" ht="16.5" thickBot="1" x14ac:dyDescent="0.3">
      <c r="B31" s="1331"/>
      <c r="C31" s="814" t="s">
        <v>2107</v>
      </c>
      <c r="D31" s="97" t="s">
        <v>2089</v>
      </c>
      <c r="E31" s="816"/>
      <c r="F31" s="817"/>
      <c r="G31" s="817"/>
      <c r="H31" s="817"/>
    </row>
    <row r="32" spans="1:8" ht="15.75" x14ac:dyDescent="0.25">
      <c r="B32" s="818" t="s">
        <v>2108</v>
      </c>
      <c r="C32" s="1332" t="s">
        <v>548</v>
      </c>
      <c r="D32" s="1333"/>
      <c r="E32" s="1334" t="s">
        <v>2109</v>
      </c>
      <c r="F32" s="819"/>
      <c r="G32" s="819"/>
      <c r="H32" s="819"/>
    </row>
    <row r="33" spans="1:8" ht="111.75" x14ac:dyDescent="0.25">
      <c r="A33" s="788" t="s">
        <v>2110</v>
      </c>
      <c r="B33" s="820" t="s">
        <v>2111</v>
      </c>
      <c r="C33" s="1335" t="s">
        <v>2283</v>
      </c>
      <c r="D33" s="1336"/>
      <c r="E33" s="1334"/>
      <c r="F33" s="821"/>
      <c r="G33" s="821"/>
      <c r="H33" s="821"/>
    </row>
    <row r="34" spans="1:8" ht="15.75" x14ac:dyDescent="0.25">
      <c r="B34" s="973" t="s">
        <v>2108</v>
      </c>
      <c r="C34" s="1311" t="s">
        <v>2840</v>
      </c>
      <c r="D34" s="1312"/>
      <c r="E34" s="1313" t="s">
        <v>2112</v>
      </c>
      <c r="F34" s="819"/>
      <c r="G34" s="819"/>
      <c r="H34" s="819"/>
    </row>
    <row r="35" spans="1:8" ht="81" thickBot="1" x14ac:dyDescent="0.3">
      <c r="A35" s="788" t="s">
        <v>2137</v>
      </c>
      <c r="B35" s="974" t="s">
        <v>2114</v>
      </c>
      <c r="C35" s="1315" t="s">
        <v>2841</v>
      </c>
      <c r="D35" s="1316"/>
      <c r="E35" s="1314"/>
      <c r="F35" s="821"/>
      <c r="G35" s="821"/>
      <c r="H35" s="821"/>
    </row>
  </sheetData>
  <mergeCells count="33">
    <mergeCell ref="B3:B4"/>
    <mergeCell ref="D3:E3"/>
    <mergeCell ref="D4:E4"/>
    <mergeCell ref="C10:E10"/>
    <mergeCell ref="C11:E11"/>
    <mergeCell ref="C12:E12"/>
    <mergeCell ref="C1:D1"/>
    <mergeCell ref="E1:E2"/>
    <mergeCell ref="C2:D2"/>
    <mergeCell ref="C5:E5"/>
    <mergeCell ref="C6:E6"/>
    <mergeCell ref="C7:E7"/>
    <mergeCell ref="C8:E8"/>
    <mergeCell ref="C9:E9"/>
    <mergeCell ref="B13:B16"/>
    <mergeCell ref="C17:E17"/>
    <mergeCell ref="C18:E18"/>
    <mergeCell ref="B30:B31"/>
    <mergeCell ref="C32:D32"/>
    <mergeCell ref="E32:E33"/>
    <mergeCell ref="C33:D33"/>
    <mergeCell ref="B20:B22"/>
    <mergeCell ref="C23:E23"/>
    <mergeCell ref="C24:E24"/>
    <mergeCell ref="C25:D25"/>
    <mergeCell ref="C26:E26"/>
    <mergeCell ref="C27:E27"/>
    <mergeCell ref="C19:E19"/>
    <mergeCell ref="C34:D34"/>
    <mergeCell ref="E34:E35"/>
    <mergeCell ref="C35:D35"/>
    <mergeCell ref="C28:E28"/>
    <mergeCell ref="C29:E29"/>
  </mergeCells>
  <pageMargins left="0.70866141732283472" right="0.70866141732283472" top="0.74803149606299213" bottom="0.74803149606299213" header="0.31496062992125984" footer="0.31496062992125984"/>
  <pageSetup paperSize="9" scale="62"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0000"/>
  </sheetPr>
  <dimension ref="A1:X101"/>
  <sheetViews>
    <sheetView view="pageBreakPreview" zoomScaleNormal="100" zoomScaleSheetLayoutView="100" workbookViewId="0">
      <selection activeCell="C16" sqref="C16:D16"/>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8.140625" style="135" customWidth="1"/>
    <col min="5" max="5" width="9.5703125" style="102" customWidth="1"/>
    <col min="6" max="6" width="6"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359</v>
      </c>
      <c r="E2" s="145"/>
      <c r="F2" s="146"/>
      <c r="G2" s="146"/>
      <c r="H2" s="146"/>
      <c r="I2" s="146" t="s">
        <v>309</v>
      </c>
      <c r="J2" s="153" t="s">
        <v>2438</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148" t="s">
        <v>548</v>
      </c>
      <c r="E4" s="149"/>
      <c r="F4" s="165"/>
      <c r="G4" s="165"/>
      <c r="H4" s="165"/>
      <c r="I4" s="165"/>
      <c r="J4" s="155"/>
      <c r="K4" s="149"/>
      <c r="N4" s="144"/>
    </row>
    <row r="5" spans="1:14" s="56" customFormat="1" ht="18.75" customHeight="1" x14ac:dyDescent="0.25">
      <c r="A5" s="133"/>
      <c r="B5" s="161"/>
      <c r="C5" s="240" t="s">
        <v>305</v>
      </c>
      <c r="D5" s="149" t="s">
        <v>306</v>
      </c>
      <c r="E5" s="1139" t="s">
        <v>307</v>
      </c>
      <c r="F5" s="1139"/>
      <c r="G5" s="1140" t="s">
        <v>315</v>
      </c>
      <c r="H5" s="1140"/>
      <c r="I5" s="1140"/>
      <c r="J5" s="1010" t="s">
        <v>3083</v>
      </c>
      <c r="K5" s="148"/>
      <c r="N5" s="144"/>
    </row>
    <row r="6" spans="1:14" s="56" customFormat="1" ht="15.75" x14ac:dyDescent="0.25">
      <c r="A6" s="133"/>
      <c r="B6" s="161"/>
      <c r="C6" s="241" t="s">
        <v>302</v>
      </c>
      <c r="D6" s="150" t="s">
        <v>3075</v>
      </c>
      <c r="E6" s="1141">
        <v>45162</v>
      </c>
      <c r="F6" s="1141"/>
      <c r="G6" s="166" t="s">
        <v>311</v>
      </c>
      <c r="H6" s="166"/>
      <c r="I6" s="224">
        <v>1</v>
      </c>
      <c r="J6" s="246" t="s">
        <v>308</v>
      </c>
      <c r="K6" s="162"/>
    </row>
    <row r="7" spans="1:14" s="56" customFormat="1" ht="15.75" x14ac:dyDescent="0.25">
      <c r="A7" s="133"/>
      <c r="B7" s="161"/>
      <c r="C7" s="241" t="s">
        <v>88</v>
      </c>
      <c r="D7" s="150" t="s">
        <v>151</v>
      </c>
      <c r="E7" s="1141">
        <f>+E6+10</f>
        <v>45172</v>
      </c>
      <c r="F7" s="1141"/>
      <c r="G7" s="167" t="s">
        <v>312</v>
      </c>
      <c r="H7" s="167"/>
      <c r="I7" s="224">
        <v>0</v>
      </c>
      <c r="J7" s="247"/>
      <c r="K7" s="163"/>
    </row>
    <row r="8" spans="1:14" ht="15.75" thickBot="1" x14ac:dyDescent="0.3">
      <c r="B8" s="159"/>
      <c r="C8" s="258"/>
      <c r="D8" s="156"/>
      <c r="E8" s="157"/>
      <c r="F8" s="157"/>
      <c r="G8" s="243" t="s">
        <v>313</v>
      </c>
      <c r="H8" s="243"/>
      <c r="I8" s="244" t="s">
        <v>314</v>
      </c>
      <c r="J8" s="158"/>
      <c r="K8" s="143"/>
    </row>
    <row r="9" spans="1:14" ht="15.75"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c r="C12" s="1281"/>
      <c r="D12" s="1282"/>
      <c r="E12" s="140"/>
      <c r="F12" s="140"/>
      <c r="G12" s="141"/>
      <c r="H12" s="141"/>
      <c r="I12" s="199"/>
      <c r="J12" s="230"/>
      <c r="K12" s="233"/>
    </row>
    <row r="13" spans="1:14" x14ac:dyDescent="0.25">
      <c r="C13" s="1362" t="s">
        <v>596</v>
      </c>
      <c r="D13" s="1363"/>
      <c r="E13" s="139"/>
      <c r="F13" s="139">
        <f t="shared" ref="F13:F64" si="0">SUMIF(E13,G$6,I$6)</f>
        <v>0</v>
      </c>
      <c r="G13" s="142">
        <f t="shared" ref="G13:G64" si="1">SUMIF(G$7,E13,I$6)</f>
        <v>0</v>
      </c>
      <c r="H13" s="142">
        <f t="shared" ref="H13:H64" si="2">SUMIF(E13,G$8,I$6)</f>
        <v>0</v>
      </c>
      <c r="I13" s="1266"/>
      <c r="J13" s="1267"/>
      <c r="K13" s="249"/>
    </row>
    <row r="14" spans="1:14" x14ac:dyDescent="0.25">
      <c r="C14" s="1268" t="s">
        <v>597</v>
      </c>
      <c r="D14" s="1269"/>
      <c r="E14" s="138"/>
      <c r="F14" s="139">
        <f t="shared" si="0"/>
        <v>0</v>
      </c>
      <c r="G14" s="142">
        <f t="shared" si="1"/>
        <v>0</v>
      </c>
      <c r="H14" s="142">
        <f t="shared" si="2"/>
        <v>0</v>
      </c>
      <c r="I14" s="1266"/>
      <c r="J14" s="1267"/>
      <c r="K14" s="249"/>
    </row>
    <row r="15" spans="1:14" x14ac:dyDescent="0.25">
      <c r="C15" s="1268" t="s">
        <v>598</v>
      </c>
      <c r="D15" s="1269"/>
      <c r="E15" s="138"/>
      <c r="F15" s="139">
        <f t="shared" si="0"/>
        <v>0</v>
      </c>
      <c r="G15" s="142">
        <f t="shared" si="1"/>
        <v>0</v>
      </c>
      <c r="H15" s="142">
        <f t="shared" si="2"/>
        <v>0</v>
      </c>
      <c r="I15" s="1266"/>
      <c r="J15" s="1267"/>
      <c r="K15" s="249"/>
    </row>
    <row r="16" spans="1:14" x14ac:dyDescent="0.25">
      <c r="C16" s="1268" t="s">
        <v>2842</v>
      </c>
      <c r="D16" s="1269"/>
      <c r="E16" s="138"/>
      <c r="F16" s="139">
        <f t="shared" si="0"/>
        <v>0</v>
      </c>
      <c r="G16" s="142">
        <f t="shared" si="1"/>
        <v>0</v>
      </c>
      <c r="H16" s="142">
        <f t="shared" si="2"/>
        <v>0</v>
      </c>
      <c r="I16" s="1266"/>
      <c r="J16" s="1267"/>
      <c r="K16" s="249"/>
    </row>
    <row r="17" spans="1:11" ht="31.5" x14ac:dyDescent="0.25">
      <c r="A17" s="133">
        <v>11</v>
      </c>
      <c r="C17" s="1268" t="s">
        <v>599</v>
      </c>
      <c r="D17" s="1269"/>
      <c r="E17" s="138"/>
      <c r="F17" s="139">
        <f t="shared" si="0"/>
        <v>0</v>
      </c>
      <c r="G17" s="142">
        <f t="shared" si="1"/>
        <v>0</v>
      </c>
      <c r="H17" s="142">
        <f t="shared" si="2"/>
        <v>0</v>
      </c>
      <c r="I17" s="1266"/>
      <c r="J17" s="1267"/>
      <c r="K17" s="249"/>
    </row>
    <row r="18" spans="1:11" x14ac:dyDescent="0.25">
      <c r="C18" s="1362" t="s">
        <v>600</v>
      </c>
      <c r="D18" s="1363"/>
      <c r="E18" s="138"/>
      <c r="F18" s="139"/>
      <c r="G18" s="142"/>
      <c r="H18" s="142"/>
      <c r="I18" s="1266"/>
      <c r="J18" s="1267"/>
      <c r="K18" s="249"/>
    </row>
    <row r="19" spans="1:11" x14ac:dyDescent="0.25">
      <c r="C19" s="1268" t="s">
        <v>601</v>
      </c>
      <c r="D19" s="1269"/>
      <c r="E19" s="138"/>
      <c r="F19" s="139">
        <f t="shared" si="0"/>
        <v>0</v>
      </c>
      <c r="G19" s="142">
        <f t="shared" si="1"/>
        <v>0</v>
      </c>
      <c r="H19" s="142">
        <f t="shared" si="2"/>
        <v>0</v>
      </c>
      <c r="I19" s="1266"/>
      <c r="J19" s="1267"/>
      <c r="K19" s="249"/>
    </row>
    <row r="20" spans="1:11" x14ac:dyDescent="0.25">
      <c r="C20" s="1268" t="s">
        <v>602</v>
      </c>
      <c r="D20" s="1269"/>
      <c r="E20" s="138"/>
      <c r="F20" s="139">
        <f t="shared" si="0"/>
        <v>0</v>
      </c>
      <c r="G20" s="142">
        <f t="shared" si="1"/>
        <v>0</v>
      </c>
      <c r="H20" s="142">
        <f t="shared" si="2"/>
        <v>0</v>
      </c>
      <c r="I20" s="1266"/>
      <c r="J20" s="1267"/>
      <c r="K20" s="249"/>
    </row>
    <row r="21" spans="1:11" x14ac:dyDescent="0.25">
      <c r="C21" s="1268" t="s">
        <v>603</v>
      </c>
      <c r="D21" s="1269"/>
      <c r="E21" s="138"/>
      <c r="F21" s="139">
        <f t="shared" si="0"/>
        <v>0</v>
      </c>
      <c r="G21" s="142">
        <f t="shared" si="1"/>
        <v>0</v>
      </c>
      <c r="H21" s="142">
        <f t="shared" si="2"/>
        <v>0</v>
      </c>
      <c r="I21" s="1266"/>
      <c r="J21" s="1267"/>
      <c r="K21" s="249"/>
    </row>
    <row r="22" spans="1:11" ht="31.5" x14ac:dyDescent="0.25">
      <c r="A22" s="133">
        <v>11</v>
      </c>
      <c r="C22" s="1268" t="s">
        <v>604</v>
      </c>
      <c r="D22" s="1269"/>
      <c r="E22" s="138"/>
      <c r="F22" s="139">
        <f t="shared" si="0"/>
        <v>0</v>
      </c>
      <c r="G22" s="142">
        <f t="shared" si="1"/>
        <v>0</v>
      </c>
      <c r="H22" s="142">
        <f t="shared" si="2"/>
        <v>0</v>
      </c>
      <c r="I22" s="1266"/>
      <c r="J22" s="1267"/>
      <c r="K22" s="249"/>
    </row>
    <row r="23" spans="1:11" ht="46.5" x14ac:dyDescent="0.25">
      <c r="A23" s="133">
        <v>111</v>
      </c>
      <c r="C23" s="1268" t="s">
        <v>605</v>
      </c>
      <c r="D23" s="1269"/>
      <c r="E23" s="138"/>
      <c r="F23" s="139">
        <f t="shared" si="0"/>
        <v>0</v>
      </c>
      <c r="G23" s="142">
        <f t="shared" si="1"/>
        <v>0</v>
      </c>
      <c r="H23" s="142">
        <f t="shared" si="2"/>
        <v>0</v>
      </c>
      <c r="I23" s="1266"/>
      <c r="J23" s="1267"/>
      <c r="K23" s="249"/>
    </row>
    <row r="24" spans="1:11" ht="31.5" x14ac:dyDescent="0.25">
      <c r="A24" s="133">
        <v>11</v>
      </c>
      <c r="C24" s="1268" t="s">
        <v>606</v>
      </c>
      <c r="D24" s="1269"/>
      <c r="E24" s="138"/>
      <c r="F24" s="139">
        <f t="shared" si="0"/>
        <v>0</v>
      </c>
      <c r="G24" s="142">
        <f t="shared" si="1"/>
        <v>0</v>
      </c>
      <c r="H24" s="142">
        <f t="shared" si="2"/>
        <v>0</v>
      </c>
      <c r="I24" s="1266"/>
      <c r="J24" s="1267"/>
      <c r="K24" s="249"/>
    </row>
    <row r="25" spans="1:11" ht="31.5" x14ac:dyDescent="0.25">
      <c r="A25" s="133">
        <v>11</v>
      </c>
      <c r="C25" s="1268" t="s">
        <v>607</v>
      </c>
      <c r="D25" s="1269"/>
      <c r="E25" s="138"/>
      <c r="F25" s="139">
        <f t="shared" si="0"/>
        <v>0</v>
      </c>
      <c r="G25" s="142">
        <f t="shared" si="1"/>
        <v>0</v>
      </c>
      <c r="H25" s="142">
        <f t="shared" si="2"/>
        <v>0</v>
      </c>
      <c r="I25" s="1266"/>
      <c r="J25" s="1267"/>
      <c r="K25" s="249"/>
    </row>
    <row r="26" spans="1:11" ht="16.5" x14ac:dyDescent="0.25">
      <c r="A26" s="133">
        <v>1</v>
      </c>
      <c r="C26" s="1268" t="s">
        <v>608</v>
      </c>
      <c r="D26" s="1269"/>
      <c r="E26" s="138"/>
      <c r="F26" s="139">
        <f t="shared" si="0"/>
        <v>0</v>
      </c>
      <c r="G26" s="142">
        <f t="shared" si="1"/>
        <v>0</v>
      </c>
      <c r="H26" s="142">
        <f t="shared" si="2"/>
        <v>0</v>
      </c>
      <c r="I26" s="1266"/>
      <c r="J26" s="1267"/>
      <c r="K26" s="249"/>
    </row>
    <row r="27" spans="1:11" ht="31.5" x14ac:dyDescent="0.25">
      <c r="A27" s="133">
        <v>11</v>
      </c>
      <c r="C27" s="1268" t="s">
        <v>609</v>
      </c>
      <c r="D27" s="1269"/>
      <c r="E27" s="138"/>
      <c r="F27" s="139">
        <f t="shared" si="0"/>
        <v>0</v>
      </c>
      <c r="G27" s="142">
        <f t="shared" si="1"/>
        <v>0</v>
      </c>
      <c r="H27" s="142">
        <f t="shared" si="2"/>
        <v>0</v>
      </c>
      <c r="I27" s="1266"/>
      <c r="J27" s="1267"/>
      <c r="K27" s="249"/>
    </row>
    <row r="28" spans="1:11" x14ac:dyDescent="0.25">
      <c r="C28" s="1364" t="s">
        <v>610</v>
      </c>
      <c r="D28" s="1365"/>
      <c r="E28" s="1425"/>
      <c r="F28" s="1426"/>
      <c r="G28" s="1426"/>
      <c r="H28" s="1426"/>
      <c r="I28" s="1426"/>
      <c r="J28" s="1427"/>
      <c r="K28" s="249"/>
    </row>
    <row r="29" spans="1:11" ht="16.5" x14ac:dyDescent="0.25">
      <c r="A29" s="133">
        <v>1</v>
      </c>
      <c r="C29" s="1283" t="s">
        <v>611</v>
      </c>
      <c r="D29" s="1284"/>
      <c r="E29" s="138"/>
      <c r="F29" s="139">
        <f t="shared" si="0"/>
        <v>0</v>
      </c>
      <c r="G29" s="142">
        <f t="shared" si="1"/>
        <v>0</v>
      </c>
      <c r="H29" s="142">
        <f t="shared" si="2"/>
        <v>0</v>
      </c>
      <c r="I29" s="1266"/>
      <c r="J29" s="1267"/>
      <c r="K29" s="249"/>
    </row>
    <row r="30" spans="1:11" x14ac:dyDescent="0.25">
      <c r="C30" s="1268" t="s">
        <v>2843</v>
      </c>
      <c r="D30" s="1269"/>
      <c r="E30" s="138"/>
      <c r="F30" s="139">
        <f t="shared" si="0"/>
        <v>0</v>
      </c>
      <c r="G30" s="142">
        <f t="shared" si="1"/>
        <v>0</v>
      </c>
      <c r="H30" s="142">
        <f t="shared" si="2"/>
        <v>0</v>
      </c>
      <c r="I30" s="1266"/>
      <c r="J30" s="1267"/>
      <c r="K30" s="249"/>
    </row>
    <row r="31" spans="1:11" x14ac:dyDescent="0.25">
      <c r="C31" s="1268" t="s">
        <v>612</v>
      </c>
      <c r="D31" s="1269"/>
      <c r="E31" s="138"/>
      <c r="F31" s="139">
        <f t="shared" si="0"/>
        <v>0</v>
      </c>
      <c r="G31" s="142">
        <f t="shared" si="1"/>
        <v>0</v>
      </c>
      <c r="H31" s="142">
        <f t="shared" si="2"/>
        <v>0</v>
      </c>
      <c r="I31" s="1266"/>
      <c r="J31" s="1267"/>
      <c r="K31" s="249"/>
    </row>
    <row r="32" spans="1:11" x14ac:dyDescent="0.25">
      <c r="C32" s="1268" t="s">
        <v>613</v>
      </c>
      <c r="D32" s="1269"/>
      <c r="E32" s="138"/>
      <c r="F32" s="139">
        <f t="shared" si="0"/>
        <v>0</v>
      </c>
      <c r="G32" s="142">
        <f t="shared" si="1"/>
        <v>0</v>
      </c>
      <c r="H32" s="142">
        <f t="shared" si="2"/>
        <v>0</v>
      </c>
      <c r="I32" s="1266"/>
      <c r="J32" s="1267"/>
      <c r="K32" s="249"/>
    </row>
    <row r="33" spans="1:11" x14ac:dyDescent="0.25">
      <c r="C33" s="1268" t="s">
        <v>614</v>
      </c>
      <c r="D33" s="1269"/>
      <c r="E33" s="138"/>
      <c r="F33" s="139">
        <f t="shared" si="0"/>
        <v>0</v>
      </c>
      <c r="G33" s="142">
        <f t="shared" si="1"/>
        <v>0</v>
      </c>
      <c r="H33" s="142">
        <f t="shared" si="2"/>
        <v>0</v>
      </c>
      <c r="I33" s="1266"/>
      <c r="J33" s="1267"/>
      <c r="K33" s="249"/>
    </row>
    <row r="34" spans="1:11" x14ac:dyDescent="0.25">
      <c r="C34" s="1268" t="s">
        <v>615</v>
      </c>
      <c r="D34" s="1269"/>
      <c r="E34" s="138"/>
      <c r="F34" s="139">
        <f t="shared" si="0"/>
        <v>0</v>
      </c>
      <c r="G34" s="142">
        <f t="shared" si="1"/>
        <v>0</v>
      </c>
      <c r="H34" s="142">
        <f t="shared" si="2"/>
        <v>0</v>
      </c>
      <c r="I34" s="1266"/>
      <c r="J34" s="1267"/>
      <c r="K34" s="249"/>
    </row>
    <row r="35" spans="1:11" x14ac:dyDescent="0.25">
      <c r="C35" s="1268" t="s">
        <v>616</v>
      </c>
      <c r="D35" s="1269"/>
      <c r="E35" s="138"/>
      <c r="F35" s="139">
        <f t="shared" si="0"/>
        <v>0</v>
      </c>
      <c r="G35" s="142">
        <f t="shared" si="1"/>
        <v>0</v>
      </c>
      <c r="H35" s="142">
        <f t="shared" si="2"/>
        <v>0</v>
      </c>
      <c r="I35" s="1266"/>
      <c r="J35" s="1267"/>
      <c r="K35" s="249"/>
    </row>
    <row r="36" spans="1:11" x14ac:dyDescent="0.25">
      <c r="C36" s="1268" t="s">
        <v>617</v>
      </c>
      <c r="D36" s="1269"/>
      <c r="E36" s="138"/>
      <c r="F36" s="139">
        <f t="shared" si="0"/>
        <v>0</v>
      </c>
      <c r="G36" s="142">
        <f t="shared" si="1"/>
        <v>0</v>
      </c>
      <c r="H36" s="142">
        <f t="shared" si="2"/>
        <v>0</v>
      </c>
      <c r="I36" s="1266"/>
      <c r="J36" s="1267"/>
      <c r="K36" s="249"/>
    </row>
    <row r="37" spans="1:11" ht="31.5" x14ac:dyDescent="0.25">
      <c r="A37" s="133">
        <v>11</v>
      </c>
      <c r="C37" s="1268" t="s">
        <v>618</v>
      </c>
      <c r="D37" s="1269"/>
      <c r="E37" s="138"/>
      <c r="F37" s="139">
        <f t="shared" si="0"/>
        <v>0</v>
      </c>
      <c r="G37" s="142">
        <f t="shared" si="1"/>
        <v>0</v>
      </c>
      <c r="H37" s="142">
        <f t="shared" si="2"/>
        <v>0</v>
      </c>
      <c r="I37" s="1266"/>
      <c r="J37" s="1267"/>
      <c r="K37" s="249"/>
    </row>
    <row r="38" spans="1:11" ht="31.5" x14ac:dyDescent="0.25">
      <c r="A38" s="133">
        <v>11</v>
      </c>
      <c r="C38" s="1268" t="s">
        <v>619</v>
      </c>
      <c r="D38" s="1269"/>
      <c r="E38" s="138"/>
      <c r="F38" s="139">
        <f t="shared" si="0"/>
        <v>0</v>
      </c>
      <c r="G38" s="142">
        <f t="shared" si="1"/>
        <v>0</v>
      </c>
      <c r="H38" s="142">
        <f t="shared" si="2"/>
        <v>0</v>
      </c>
      <c r="I38" s="1266"/>
      <c r="J38" s="1267"/>
      <c r="K38" s="249"/>
    </row>
    <row r="39" spans="1:11" ht="31.5" x14ac:dyDescent="0.25">
      <c r="A39" s="133">
        <v>11</v>
      </c>
      <c r="C39" s="1268" t="s">
        <v>620</v>
      </c>
      <c r="D39" s="1269"/>
      <c r="E39" s="138"/>
      <c r="F39" s="139">
        <f t="shared" si="0"/>
        <v>0</v>
      </c>
      <c r="G39" s="142">
        <f t="shared" si="1"/>
        <v>0</v>
      </c>
      <c r="H39" s="142">
        <f t="shared" si="2"/>
        <v>0</v>
      </c>
      <c r="I39" s="1266"/>
      <c r="J39" s="1267"/>
      <c r="K39" s="249"/>
    </row>
    <row r="40" spans="1:11" x14ac:dyDescent="0.25">
      <c r="C40" s="1268" t="s">
        <v>621</v>
      </c>
      <c r="D40" s="1269"/>
      <c r="E40" s="138"/>
      <c r="F40" s="139">
        <f t="shared" si="0"/>
        <v>0</v>
      </c>
      <c r="G40" s="142">
        <f t="shared" si="1"/>
        <v>0</v>
      </c>
      <c r="H40" s="142">
        <f t="shared" si="2"/>
        <v>0</v>
      </c>
      <c r="I40" s="1266"/>
      <c r="J40" s="1267"/>
      <c r="K40" s="249"/>
    </row>
    <row r="41" spans="1:11" x14ac:dyDescent="0.25">
      <c r="C41" s="1268" t="s">
        <v>622</v>
      </c>
      <c r="D41" s="1269"/>
      <c r="E41" s="828"/>
      <c r="F41" s="139">
        <f t="shared" si="0"/>
        <v>0</v>
      </c>
      <c r="G41" s="142">
        <f t="shared" si="1"/>
        <v>0</v>
      </c>
      <c r="H41" s="142">
        <f t="shared" si="2"/>
        <v>0</v>
      </c>
      <c r="I41" s="1266"/>
      <c r="J41" s="1267"/>
      <c r="K41" s="249"/>
    </row>
    <row r="42" spans="1:11" x14ac:dyDescent="0.25">
      <c r="C42" s="1268" t="s">
        <v>623</v>
      </c>
      <c r="D42" s="1269"/>
      <c r="E42" s="828"/>
      <c r="F42" s="139">
        <f t="shared" si="0"/>
        <v>0</v>
      </c>
      <c r="G42" s="142">
        <f t="shared" si="1"/>
        <v>0</v>
      </c>
      <c r="H42" s="142">
        <f t="shared" si="2"/>
        <v>0</v>
      </c>
      <c r="I42" s="1266"/>
      <c r="J42" s="1267"/>
      <c r="K42" s="249"/>
    </row>
    <row r="43" spans="1:11" ht="31.5" x14ac:dyDescent="0.25">
      <c r="A43" s="133">
        <v>11</v>
      </c>
      <c r="C43" s="1268" t="s">
        <v>624</v>
      </c>
      <c r="D43" s="1269"/>
      <c r="E43" s="828"/>
      <c r="F43" s="139">
        <f t="shared" si="0"/>
        <v>0</v>
      </c>
      <c r="G43" s="142">
        <f t="shared" si="1"/>
        <v>0</v>
      </c>
      <c r="H43" s="142">
        <f t="shared" si="2"/>
        <v>0</v>
      </c>
      <c r="I43" s="1266"/>
      <c r="J43" s="1267"/>
      <c r="K43" s="249"/>
    </row>
    <row r="44" spans="1:11" ht="31.5" x14ac:dyDescent="0.25">
      <c r="A44" s="133">
        <v>11</v>
      </c>
      <c r="C44" s="1268" t="s">
        <v>2844</v>
      </c>
      <c r="D44" s="1269"/>
      <c r="E44" s="828"/>
      <c r="F44" s="139">
        <f t="shared" si="0"/>
        <v>0</v>
      </c>
      <c r="G44" s="142">
        <f t="shared" si="1"/>
        <v>0</v>
      </c>
      <c r="H44" s="142">
        <f t="shared" si="2"/>
        <v>0</v>
      </c>
      <c r="I44" s="1266"/>
      <c r="J44" s="1267"/>
      <c r="K44" s="249"/>
    </row>
    <row r="45" spans="1:11" ht="31.5" x14ac:dyDescent="0.25">
      <c r="A45" s="133">
        <v>11</v>
      </c>
      <c r="C45" s="1268" t="s">
        <v>625</v>
      </c>
      <c r="D45" s="1269"/>
      <c r="E45" s="138"/>
      <c r="F45" s="139">
        <f t="shared" si="0"/>
        <v>0</v>
      </c>
      <c r="G45" s="142">
        <f t="shared" si="1"/>
        <v>0</v>
      </c>
      <c r="H45" s="142">
        <f t="shared" si="2"/>
        <v>0</v>
      </c>
      <c r="I45" s="1266"/>
      <c r="J45" s="1267"/>
      <c r="K45" s="249"/>
    </row>
    <row r="46" spans="1:11" ht="15" customHeight="1" x14ac:dyDescent="0.25">
      <c r="C46" s="1364" t="s">
        <v>626</v>
      </c>
      <c r="D46" s="1365"/>
      <c r="E46" s="1425"/>
      <c r="F46" s="1426"/>
      <c r="G46" s="1426"/>
      <c r="H46" s="1426"/>
      <c r="I46" s="1426"/>
      <c r="J46" s="1427"/>
      <c r="K46" s="249"/>
    </row>
    <row r="47" spans="1:11" x14ac:dyDescent="0.25">
      <c r="C47" s="1268" t="s">
        <v>627</v>
      </c>
      <c r="D47" s="1269"/>
      <c r="E47" s="138"/>
      <c r="F47" s="139">
        <f t="shared" si="0"/>
        <v>0</v>
      </c>
      <c r="G47" s="142">
        <f t="shared" si="1"/>
        <v>0</v>
      </c>
      <c r="H47" s="142">
        <f t="shared" si="2"/>
        <v>0</v>
      </c>
      <c r="I47" s="1266"/>
      <c r="J47" s="1267"/>
      <c r="K47" s="249"/>
    </row>
    <row r="48" spans="1:11" ht="31.5" x14ac:dyDescent="0.25">
      <c r="A48" s="133">
        <v>11</v>
      </c>
      <c r="C48" s="1268" t="s">
        <v>628</v>
      </c>
      <c r="D48" s="1269"/>
      <c r="E48" s="138"/>
      <c r="F48" s="139">
        <f>SUMIF(E48,G$6,I$6)</f>
        <v>0</v>
      </c>
      <c r="G48" s="142">
        <f t="shared" si="1"/>
        <v>0</v>
      </c>
      <c r="H48" s="142">
        <f t="shared" si="2"/>
        <v>0</v>
      </c>
      <c r="I48" s="1266"/>
      <c r="J48" s="1267"/>
      <c r="K48" s="249"/>
    </row>
    <row r="49" spans="1:11" ht="31.5" x14ac:dyDescent="0.25">
      <c r="A49" s="133">
        <v>11</v>
      </c>
      <c r="C49" s="1268" t="s">
        <v>629</v>
      </c>
      <c r="D49" s="1269"/>
      <c r="E49" s="138"/>
      <c r="F49" s="139">
        <f t="shared" si="0"/>
        <v>0</v>
      </c>
      <c r="G49" s="142">
        <f t="shared" si="1"/>
        <v>0</v>
      </c>
      <c r="H49" s="142">
        <f t="shared" si="2"/>
        <v>0</v>
      </c>
      <c r="I49" s="1266"/>
      <c r="J49" s="1267"/>
      <c r="K49" s="249"/>
    </row>
    <row r="50" spans="1:11" x14ac:dyDescent="0.25">
      <c r="C50" s="1268" t="s">
        <v>630</v>
      </c>
      <c r="D50" s="1269"/>
      <c r="E50" s="138"/>
      <c r="F50" s="139">
        <f t="shared" si="0"/>
        <v>0</v>
      </c>
      <c r="G50" s="142">
        <f t="shared" si="1"/>
        <v>0</v>
      </c>
      <c r="H50" s="142">
        <f t="shared" si="2"/>
        <v>0</v>
      </c>
      <c r="I50" s="1266"/>
      <c r="J50" s="1267"/>
      <c r="K50" s="249"/>
    </row>
    <row r="51" spans="1:11" x14ac:dyDescent="0.25">
      <c r="C51" s="1268" t="s">
        <v>2845</v>
      </c>
      <c r="D51" s="1269"/>
      <c r="E51" s="138"/>
      <c r="F51" s="139">
        <f t="shared" si="0"/>
        <v>0</v>
      </c>
      <c r="G51" s="142">
        <f t="shared" si="1"/>
        <v>0</v>
      </c>
      <c r="H51" s="142">
        <f t="shared" si="2"/>
        <v>0</v>
      </c>
      <c r="I51" s="1266"/>
      <c r="J51" s="1267"/>
      <c r="K51" s="249"/>
    </row>
    <row r="52" spans="1:11" x14ac:dyDescent="0.25">
      <c r="C52" s="1268" t="s">
        <v>2846</v>
      </c>
      <c r="D52" s="1269"/>
      <c r="E52" s="138"/>
      <c r="F52" s="139">
        <f t="shared" si="0"/>
        <v>0</v>
      </c>
      <c r="G52" s="142">
        <f t="shared" si="1"/>
        <v>0</v>
      </c>
      <c r="H52" s="142">
        <f t="shared" si="2"/>
        <v>0</v>
      </c>
      <c r="I52" s="1266"/>
      <c r="J52" s="1267"/>
      <c r="K52" s="249"/>
    </row>
    <row r="53" spans="1:11" x14ac:dyDescent="0.25">
      <c r="C53" s="1268" t="s">
        <v>631</v>
      </c>
      <c r="D53" s="1269"/>
      <c r="E53" s="138"/>
      <c r="F53" s="139">
        <f t="shared" si="0"/>
        <v>0</v>
      </c>
      <c r="G53" s="142">
        <f t="shared" si="1"/>
        <v>0</v>
      </c>
      <c r="H53" s="142">
        <f t="shared" si="2"/>
        <v>0</v>
      </c>
      <c r="I53" s="1266"/>
      <c r="J53" s="1267"/>
      <c r="K53" s="249"/>
    </row>
    <row r="54" spans="1:11" x14ac:dyDescent="0.25">
      <c r="C54" s="1268" t="s">
        <v>2847</v>
      </c>
      <c r="D54" s="1269"/>
      <c r="E54" s="138"/>
      <c r="F54" s="139">
        <f t="shared" si="0"/>
        <v>0</v>
      </c>
      <c r="G54" s="142">
        <f t="shared" si="1"/>
        <v>0</v>
      </c>
      <c r="H54" s="142">
        <f t="shared" si="2"/>
        <v>0</v>
      </c>
      <c r="I54" s="1266"/>
      <c r="J54" s="1267"/>
      <c r="K54" s="249"/>
    </row>
    <row r="55" spans="1:11" ht="46.5" x14ac:dyDescent="0.25">
      <c r="A55" s="133">
        <v>111</v>
      </c>
      <c r="C55" s="1268" t="s">
        <v>2284</v>
      </c>
      <c r="D55" s="1269"/>
      <c r="E55" s="828"/>
      <c r="F55" s="139">
        <f t="shared" si="0"/>
        <v>0</v>
      </c>
      <c r="G55" s="142">
        <f t="shared" si="1"/>
        <v>0</v>
      </c>
      <c r="H55" s="142">
        <f t="shared" si="2"/>
        <v>0</v>
      </c>
      <c r="I55" s="1266"/>
      <c r="J55" s="1267"/>
      <c r="K55" s="249"/>
    </row>
    <row r="56" spans="1:11" ht="31.5" x14ac:dyDescent="0.25">
      <c r="A56" s="133">
        <v>11</v>
      </c>
      <c r="C56" s="1268" t="s">
        <v>2285</v>
      </c>
      <c r="D56" s="1269"/>
      <c r="E56" s="828"/>
      <c r="F56" s="139">
        <f t="shared" si="0"/>
        <v>0</v>
      </c>
      <c r="G56" s="142">
        <f t="shared" si="1"/>
        <v>0</v>
      </c>
      <c r="H56" s="142">
        <f t="shared" si="2"/>
        <v>0</v>
      </c>
      <c r="I56" s="1266"/>
      <c r="J56" s="1267"/>
      <c r="K56" s="249"/>
    </row>
    <row r="57" spans="1:11" ht="16.5" x14ac:dyDescent="0.25">
      <c r="A57" s="133">
        <v>1</v>
      </c>
      <c r="C57" s="1268" t="s">
        <v>2286</v>
      </c>
      <c r="D57" s="1269"/>
      <c r="E57" s="828"/>
      <c r="F57" s="139">
        <f t="shared" si="0"/>
        <v>0</v>
      </c>
      <c r="G57" s="142">
        <f t="shared" si="1"/>
        <v>0</v>
      </c>
      <c r="H57" s="142">
        <f t="shared" si="2"/>
        <v>0</v>
      </c>
      <c r="I57" s="1266"/>
      <c r="J57" s="1267"/>
      <c r="K57" s="249"/>
    </row>
    <row r="58" spans="1:11" ht="31.5" x14ac:dyDescent="0.25">
      <c r="A58" s="133">
        <v>11</v>
      </c>
      <c r="C58" s="1268" t="s">
        <v>2287</v>
      </c>
      <c r="D58" s="1269"/>
      <c r="E58" s="829"/>
      <c r="F58" s="139">
        <f t="shared" si="0"/>
        <v>0</v>
      </c>
      <c r="G58" s="142">
        <f t="shared" si="1"/>
        <v>0</v>
      </c>
      <c r="H58" s="142">
        <f t="shared" si="2"/>
        <v>0</v>
      </c>
      <c r="I58" s="1266"/>
      <c r="J58" s="1267"/>
      <c r="K58" s="249"/>
    </row>
    <row r="59" spans="1:11" x14ac:dyDescent="0.25">
      <c r="C59" s="1268" t="s">
        <v>2848</v>
      </c>
      <c r="D59" s="1269"/>
      <c r="E59" s="828"/>
      <c r="F59" s="139">
        <f t="shared" si="0"/>
        <v>0</v>
      </c>
      <c r="G59" s="142">
        <f t="shared" si="1"/>
        <v>0</v>
      </c>
      <c r="H59" s="142">
        <f t="shared" si="2"/>
        <v>0</v>
      </c>
      <c r="I59" s="1266"/>
      <c r="J59" s="1267"/>
      <c r="K59" s="249"/>
    </row>
    <row r="60" spans="1:11" x14ac:dyDescent="0.25">
      <c r="C60" s="1268" t="s">
        <v>2849</v>
      </c>
      <c r="D60" s="1269"/>
      <c r="E60" s="138"/>
      <c r="F60" s="139">
        <f t="shared" si="0"/>
        <v>0</v>
      </c>
      <c r="G60" s="142">
        <f t="shared" si="1"/>
        <v>0</v>
      </c>
      <c r="H60" s="142">
        <f t="shared" si="2"/>
        <v>0</v>
      </c>
      <c r="I60" s="1266"/>
      <c r="J60" s="1267"/>
      <c r="K60" s="249"/>
    </row>
    <row r="61" spans="1:11" ht="31.5" x14ac:dyDescent="0.25">
      <c r="A61" s="133">
        <v>11</v>
      </c>
      <c r="C61" s="1268" t="s">
        <v>2288</v>
      </c>
      <c r="D61" s="1269"/>
      <c r="E61" s="138"/>
      <c r="F61" s="139">
        <f t="shared" si="0"/>
        <v>0</v>
      </c>
      <c r="G61" s="142">
        <f t="shared" si="1"/>
        <v>0</v>
      </c>
      <c r="H61" s="142">
        <f t="shared" si="2"/>
        <v>0</v>
      </c>
      <c r="I61" s="1266"/>
      <c r="J61" s="1267"/>
      <c r="K61" s="249"/>
    </row>
    <row r="62" spans="1:11" ht="16.5" x14ac:dyDescent="0.25">
      <c r="A62" s="133">
        <v>1</v>
      </c>
      <c r="C62" s="1268" t="s">
        <v>2289</v>
      </c>
      <c r="D62" s="1269"/>
      <c r="E62" s="138"/>
      <c r="F62" s="139">
        <f t="shared" si="0"/>
        <v>0</v>
      </c>
      <c r="G62" s="142">
        <f t="shared" si="1"/>
        <v>0</v>
      </c>
      <c r="H62" s="142">
        <f t="shared" si="2"/>
        <v>0</v>
      </c>
      <c r="I62" s="1266"/>
      <c r="J62" s="1267"/>
      <c r="K62" s="249"/>
    </row>
    <row r="63" spans="1:11" ht="16.5" x14ac:dyDescent="0.25">
      <c r="A63" s="133">
        <v>1</v>
      </c>
      <c r="C63" s="1268" t="s">
        <v>632</v>
      </c>
      <c r="D63" s="1269"/>
      <c r="E63" s="138"/>
      <c r="F63" s="139">
        <f t="shared" si="0"/>
        <v>0</v>
      </c>
      <c r="G63" s="142">
        <f t="shared" si="1"/>
        <v>0</v>
      </c>
      <c r="H63" s="142">
        <f t="shared" si="2"/>
        <v>0</v>
      </c>
      <c r="I63" s="1266"/>
      <c r="J63" s="1267"/>
      <c r="K63" s="249"/>
    </row>
    <row r="64" spans="1:11" ht="31.5" x14ac:dyDescent="0.25">
      <c r="A64" s="133">
        <v>11</v>
      </c>
      <c r="C64" s="1268" t="s">
        <v>2290</v>
      </c>
      <c r="D64" s="1269"/>
      <c r="E64" s="138"/>
      <c r="F64" s="139">
        <f t="shared" si="0"/>
        <v>0</v>
      </c>
      <c r="G64" s="142">
        <f t="shared" si="1"/>
        <v>0</v>
      </c>
      <c r="H64" s="142">
        <f t="shared" si="2"/>
        <v>0</v>
      </c>
      <c r="I64" s="1266"/>
      <c r="J64" s="1267"/>
      <c r="K64" s="249"/>
    </row>
    <row r="65" spans="1:11" x14ac:dyDescent="0.25">
      <c r="C65" s="1268" t="s">
        <v>633</v>
      </c>
      <c r="D65" s="1269"/>
      <c r="E65" s="138"/>
      <c r="F65" s="139">
        <f t="shared" ref="F65" si="3">SUMIF(E65,G$6,I$6)</f>
        <v>0</v>
      </c>
      <c r="G65" s="142">
        <f t="shared" ref="G65" si="4">SUMIF(G$7,E65,I$6)</f>
        <v>0</v>
      </c>
      <c r="H65" s="142">
        <f t="shared" ref="H65" si="5">SUMIF(E65,G$8,I$6)</f>
        <v>0</v>
      </c>
      <c r="I65" s="1266"/>
      <c r="J65" s="1267"/>
      <c r="K65" s="249"/>
    </row>
    <row r="66" spans="1:11" x14ac:dyDescent="0.25">
      <c r="C66" s="1268" t="s">
        <v>2291</v>
      </c>
      <c r="D66" s="1269"/>
      <c r="E66" s="138"/>
      <c r="F66" s="139">
        <f t="shared" ref="F66:F80" si="6">SUMIF(E66,G$6,I$6)</f>
        <v>0</v>
      </c>
      <c r="G66" s="142">
        <f t="shared" ref="G66:G80" si="7">SUMIF(G$7,E66,I$6)</f>
        <v>0</v>
      </c>
      <c r="H66" s="142">
        <f t="shared" ref="H66:H80" si="8">SUMIF(E66,G$8,I$6)</f>
        <v>0</v>
      </c>
      <c r="I66" s="1266"/>
      <c r="J66" s="1267"/>
      <c r="K66" s="249"/>
    </row>
    <row r="67" spans="1:11" ht="31.5" x14ac:dyDescent="0.25">
      <c r="A67" s="133">
        <v>11</v>
      </c>
      <c r="C67" s="1268" t="s">
        <v>2292</v>
      </c>
      <c r="D67" s="1269"/>
      <c r="E67" s="138"/>
      <c r="F67" s="139">
        <f t="shared" si="6"/>
        <v>0</v>
      </c>
      <c r="G67" s="142">
        <f t="shared" si="7"/>
        <v>0</v>
      </c>
      <c r="H67" s="142">
        <f t="shared" si="8"/>
        <v>0</v>
      </c>
      <c r="I67" s="1266"/>
      <c r="J67" s="1267"/>
      <c r="K67" s="249"/>
    </row>
    <row r="68" spans="1:11" ht="16.5" x14ac:dyDescent="0.25">
      <c r="A68" s="133">
        <v>1</v>
      </c>
      <c r="C68" s="1268" t="s">
        <v>2293</v>
      </c>
      <c r="D68" s="1269"/>
      <c r="E68" s="138"/>
      <c r="F68" s="139">
        <f t="shared" si="6"/>
        <v>0</v>
      </c>
      <c r="G68" s="142">
        <f t="shared" si="7"/>
        <v>0</v>
      </c>
      <c r="H68" s="142">
        <f t="shared" si="8"/>
        <v>0</v>
      </c>
      <c r="I68" s="1266"/>
      <c r="J68" s="1267"/>
      <c r="K68" s="249"/>
    </row>
    <row r="69" spans="1:11" x14ac:dyDescent="0.25">
      <c r="C69" s="1268" t="s">
        <v>634</v>
      </c>
      <c r="D69" s="1269"/>
      <c r="E69" s="138"/>
      <c r="F69" s="139">
        <f t="shared" si="6"/>
        <v>0</v>
      </c>
      <c r="G69" s="142">
        <f t="shared" si="7"/>
        <v>0</v>
      </c>
      <c r="H69" s="142">
        <f t="shared" si="8"/>
        <v>0</v>
      </c>
      <c r="I69" s="1266"/>
      <c r="J69" s="1267"/>
      <c r="K69" s="249"/>
    </row>
    <row r="70" spans="1:11" ht="16.5" x14ac:dyDescent="0.25">
      <c r="A70" s="133">
        <v>1</v>
      </c>
      <c r="C70" s="1268" t="s">
        <v>2294</v>
      </c>
      <c r="D70" s="1269"/>
      <c r="E70" s="138"/>
      <c r="F70" s="139">
        <f t="shared" si="6"/>
        <v>0</v>
      </c>
      <c r="G70" s="142">
        <f t="shared" si="7"/>
        <v>0</v>
      </c>
      <c r="H70" s="142">
        <f t="shared" si="8"/>
        <v>0</v>
      </c>
      <c r="I70" s="1266"/>
      <c r="J70" s="1267"/>
      <c r="K70" s="249"/>
    </row>
    <row r="71" spans="1:11" ht="31.5" x14ac:dyDescent="0.25">
      <c r="A71" s="133">
        <v>11</v>
      </c>
      <c r="C71" s="1268" t="s">
        <v>2295</v>
      </c>
      <c r="D71" s="1269"/>
      <c r="E71" s="138"/>
      <c r="F71" s="139">
        <f t="shared" si="6"/>
        <v>0</v>
      </c>
      <c r="G71" s="142">
        <f t="shared" si="7"/>
        <v>0</v>
      </c>
      <c r="H71" s="142">
        <f t="shared" si="8"/>
        <v>0</v>
      </c>
      <c r="I71" s="1266"/>
      <c r="J71" s="1267"/>
      <c r="K71" s="249"/>
    </row>
    <row r="72" spans="1:11" ht="31.5" x14ac:dyDescent="0.25">
      <c r="A72" s="133">
        <v>11</v>
      </c>
      <c r="C72" s="1268" t="s">
        <v>2296</v>
      </c>
      <c r="D72" s="1269"/>
      <c r="E72" s="138"/>
      <c r="F72" s="139">
        <f t="shared" si="6"/>
        <v>0</v>
      </c>
      <c r="G72" s="142">
        <f t="shared" si="7"/>
        <v>0</v>
      </c>
      <c r="H72" s="142">
        <f t="shared" si="8"/>
        <v>0</v>
      </c>
      <c r="I72" s="1266"/>
      <c r="J72" s="1267"/>
      <c r="K72" s="249"/>
    </row>
    <row r="73" spans="1:11" x14ac:dyDescent="0.25">
      <c r="C73" s="1362" t="s">
        <v>635</v>
      </c>
      <c r="D73" s="1363"/>
      <c r="E73" s="138"/>
      <c r="F73" s="139">
        <f t="shared" si="6"/>
        <v>0</v>
      </c>
      <c r="G73" s="142">
        <f t="shared" si="7"/>
        <v>0</v>
      </c>
      <c r="H73" s="142">
        <f t="shared" si="8"/>
        <v>0</v>
      </c>
      <c r="I73" s="1266"/>
      <c r="J73" s="1267"/>
      <c r="K73" s="249"/>
    </row>
    <row r="74" spans="1:11" ht="31.5" x14ac:dyDescent="0.25">
      <c r="A74" s="133">
        <v>11</v>
      </c>
      <c r="C74" s="1268" t="s">
        <v>636</v>
      </c>
      <c r="D74" s="1269"/>
      <c r="E74" s="138"/>
      <c r="F74" s="139">
        <f t="shared" si="6"/>
        <v>0</v>
      </c>
      <c r="G74" s="142">
        <f t="shared" si="7"/>
        <v>0</v>
      </c>
      <c r="H74" s="142">
        <f t="shared" si="8"/>
        <v>0</v>
      </c>
      <c r="I74" s="1266"/>
      <c r="J74" s="1267"/>
      <c r="K74" s="249"/>
    </row>
    <row r="75" spans="1:11" ht="31.5" x14ac:dyDescent="0.25">
      <c r="A75" s="133">
        <v>11</v>
      </c>
      <c r="C75" s="1268" t="s">
        <v>637</v>
      </c>
      <c r="D75" s="1269"/>
      <c r="E75" s="138"/>
      <c r="F75" s="139">
        <f t="shared" si="6"/>
        <v>0</v>
      </c>
      <c r="G75" s="142">
        <f t="shared" si="7"/>
        <v>0</v>
      </c>
      <c r="H75" s="142">
        <f t="shared" si="8"/>
        <v>0</v>
      </c>
      <c r="I75" s="1266"/>
      <c r="J75" s="1267"/>
      <c r="K75" s="249"/>
    </row>
    <row r="76" spans="1:11" ht="31.5" x14ac:dyDescent="0.25">
      <c r="A76" s="133">
        <v>11</v>
      </c>
      <c r="C76" s="1268" t="s">
        <v>638</v>
      </c>
      <c r="D76" s="1269"/>
      <c r="E76" s="138"/>
      <c r="F76" s="139">
        <f t="shared" si="6"/>
        <v>0</v>
      </c>
      <c r="G76" s="142">
        <f t="shared" si="7"/>
        <v>0</v>
      </c>
      <c r="H76" s="142">
        <f t="shared" si="8"/>
        <v>0</v>
      </c>
      <c r="I76" s="1266"/>
      <c r="J76" s="1267"/>
      <c r="K76" s="249"/>
    </row>
    <row r="77" spans="1:11" ht="31.5" x14ac:dyDescent="0.25">
      <c r="A77" s="133">
        <v>11</v>
      </c>
      <c r="C77" s="1268" t="s">
        <v>639</v>
      </c>
      <c r="D77" s="1269"/>
      <c r="E77" s="138"/>
      <c r="F77" s="139">
        <f t="shared" si="6"/>
        <v>0</v>
      </c>
      <c r="G77" s="142">
        <f t="shared" si="7"/>
        <v>0</v>
      </c>
      <c r="H77" s="142">
        <f t="shared" si="8"/>
        <v>0</v>
      </c>
      <c r="I77" s="1266"/>
      <c r="J77" s="1267"/>
      <c r="K77" s="249"/>
    </row>
    <row r="78" spans="1:11" ht="46.5" x14ac:dyDescent="0.25">
      <c r="A78" s="133">
        <v>111</v>
      </c>
      <c r="C78" s="1268" t="s">
        <v>640</v>
      </c>
      <c r="D78" s="1269"/>
      <c r="E78" s="138" t="s">
        <v>311</v>
      </c>
      <c r="F78" s="139">
        <f t="shared" si="6"/>
        <v>1</v>
      </c>
      <c r="G78" s="142">
        <f t="shared" si="7"/>
        <v>0</v>
      </c>
      <c r="H78" s="142">
        <f t="shared" si="8"/>
        <v>0</v>
      </c>
      <c r="I78" s="1266"/>
      <c r="J78" s="1267"/>
      <c r="K78" s="249"/>
    </row>
    <row r="79" spans="1:11" ht="31.5" x14ac:dyDescent="0.25">
      <c r="A79" s="133">
        <v>11</v>
      </c>
      <c r="C79" s="1268" t="s">
        <v>641</v>
      </c>
      <c r="D79" s="1269"/>
      <c r="E79" s="138" t="s">
        <v>312</v>
      </c>
      <c r="F79" s="139">
        <f t="shared" si="6"/>
        <v>0</v>
      </c>
      <c r="G79" s="142">
        <f t="shared" si="7"/>
        <v>1</v>
      </c>
      <c r="H79" s="142">
        <f t="shared" si="8"/>
        <v>0</v>
      </c>
      <c r="I79" s="1266"/>
      <c r="J79" s="1267"/>
      <c r="K79" s="249"/>
    </row>
    <row r="80" spans="1:11" ht="31.5" x14ac:dyDescent="0.25">
      <c r="A80" s="133">
        <v>11</v>
      </c>
      <c r="C80" s="1268" t="s">
        <v>642</v>
      </c>
      <c r="D80" s="1269"/>
      <c r="E80" s="138" t="s">
        <v>311</v>
      </c>
      <c r="F80" s="139">
        <f t="shared" si="6"/>
        <v>1</v>
      </c>
      <c r="G80" s="142">
        <f t="shared" si="7"/>
        <v>0</v>
      </c>
      <c r="H80" s="142">
        <f t="shared" si="8"/>
        <v>0</v>
      </c>
      <c r="I80" s="1266"/>
      <c r="J80" s="1267"/>
      <c r="K80" s="249"/>
    </row>
    <row r="81" spans="1:24" ht="15.75" thickBot="1" x14ac:dyDescent="0.3">
      <c r="C81" s="1288"/>
      <c r="D81" s="1289"/>
      <c r="E81" s="115"/>
      <c r="F81" s="231">
        <f t="shared" ref="F81" si="9">SUMIF(E81,G$6,I$6)</f>
        <v>0</v>
      </c>
      <c r="G81" s="232">
        <f t="shared" ref="G81" si="10">SUMIF(G$7,E81,I$6)</f>
        <v>0</v>
      </c>
      <c r="H81" s="232">
        <f t="shared" ref="H81" si="11">SUMIF(E81,G$8,I$6)</f>
        <v>0</v>
      </c>
      <c r="I81" s="1290"/>
      <c r="J81" s="1291"/>
      <c r="K81" s="249"/>
    </row>
    <row r="82" spans="1:24" ht="22.5" x14ac:dyDescent="0.3">
      <c r="C82" s="164"/>
      <c r="D82" s="164"/>
      <c r="E82" s="143"/>
      <c r="F82" s="198" t="s">
        <v>311</v>
      </c>
      <c r="G82" s="198" t="s">
        <v>312</v>
      </c>
      <c r="H82" s="198" t="s">
        <v>313</v>
      </c>
      <c r="I82" s="226" t="s">
        <v>317</v>
      </c>
      <c r="J82" s="169"/>
      <c r="K82" s="169"/>
      <c r="L82" s="201" t="s">
        <v>319</v>
      </c>
      <c r="M82" s="201"/>
      <c r="N82" s="201"/>
      <c r="O82" s="201"/>
      <c r="P82" s="201"/>
      <c r="Q82" s="201"/>
      <c r="R82" s="201"/>
      <c r="S82" s="201"/>
      <c r="T82" s="202"/>
      <c r="U82" s="201"/>
      <c r="V82" s="201"/>
    </row>
    <row r="83" spans="1:24" ht="15.75" thickBot="1" x14ac:dyDescent="0.3">
      <c r="E83" s="102" t="s">
        <v>316</v>
      </c>
      <c r="F83" s="104">
        <f>SUM(F13:F81)</f>
        <v>2</v>
      </c>
      <c r="G83" s="104">
        <f>SUM(G13:G81)</f>
        <v>1</v>
      </c>
      <c r="H83" s="104">
        <f>SUM(H13:H81)</f>
        <v>0</v>
      </c>
      <c r="I83" s="102">
        <f>+F83+G83</f>
        <v>3</v>
      </c>
      <c r="L83" s="1292" t="s">
        <v>349</v>
      </c>
      <c r="M83" s="1292"/>
      <c r="N83" s="1292"/>
      <c r="O83" s="1292"/>
      <c r="P83" s="1292"/>
      <c r="Q83" s="195"/>
      <c r="R83" s="1292" t="s">
        <v>350</v>
      </c>
      <c r="S83" s="1292"/>
      <c r="T83" s="1292"/>
      <c r="U83" s="1292"/>
      <c r="V83" s="1292"/>
    </row>
    <row r="84" spans="1:24" ht="15.75" thickBot="1" x14ac:dyDescent="0.3">
      <c r="D84" s="180" t="s">
        <v>347</v>
      </c>
      <c r="E84" s="181"/>
      <c r="F84" s="1293">
        <f>+F83/I83</f>
        <v>0.66666666666666663</v>
      </c>
      <c r="G84" s="1293">
        <f>+G83/I83</f>
        <v>0.33333333333333331</v>
      </c>
      <c r="H84" s="223"/>
      <c r="I84" s="1295">
        <f>+F84+G84</f>
        <v>1</v>
      </c>
      <c r="L84" s="196"/>
      <c r="M84" s="174"/>
      <c r="N84" s="195"/>
      <c r="O84" s="195"/>
      <c r="P84" s="195"/>
      <c r="Q84" s="195"/>
      <c r="R84" s="195"/>
      <c r="S84" s="195"/>
      <c r="T84" s="203"/>
      <c r="U84" s="176"/>
      <c r="V84" s="176"/>
    </row>
    <row r="85" spans="1:24" ht="15.75" thickBot="1" x14ac:dyDescent="0.3">
      <c r="D85" s="180" t="s">
        <v>348</v>
      </c>
      <c r="E85" s="181"/>
      <c r="F85" s="1294"/>
      <c r="G85" s="1294"/>
      <c r="H85" s="223"/>
      <c r="I85" s="1296"/>
      <c r="L85" s="1297" t="s">
        <v>320</v>
      </c>
      <c r="M85" s="1298"/>
      <c r="N85" s="1298"/>
      <c r="O85" s="1298"/>
      <c r="P85" s="1299"/>
      <c r="Q85" s="195"/>
      <c r="R85" s="1297" t="s">
        <v>321</v>
      </c>
      <c r="S85" s="1298"/>
      <c r="T85" s="1300"/>
      <c r="U85" s="1298"/>
      <c r="V85" s="1299"/>
    </row>
    <row r="86" spans="1:24" ht="38.25" x14ac:dyDescent="0.25">
      <c r="D86" s="182"/>
      <c r="E86" s="116"/>
      <c r="F86" s="186"/>
      <c r="G86" s="186"/>
      <c r="H86" s="183"/>
      <c r="I86" s="184"/>
      <c r="L86" s="216" t="s">
        <v>322</v>
      </c>
      <c r="M86" s="217" t="s">
        <v>323</v>
      </c>
      <c r="N86" s="217" t="s">
        <v>324</v>
      </c>
      <c r="O86" s="217" t="s">
        <v>325</v>
      </c>
      <c r="P86" s="218" t="s">
        <v>326</v>
      </c>
      <c r="Q86" s="219"/>
      <c r="R86" s="220" t="s">
        <v>322</v>
      </c>
      <c r="S86" s="217" t="s">
        <v>323</v>
      </c>
      <c r="T86" s="217" t="s">
        <v>327</v>
      </c>
      <c r="U86" s="217" t="s">
        <v>325</v>
      </c>
      <c r="V86" s="218" t="s">
        <v>326</v>
      </c>
    </row>
    <row r="87" spans="1:24" x14ac:dyDescent="0.25">
      <c r="D87" s="182" t="s">
        <v>324</v>
      </c>
      <c r="E87" s="193">
        <f>+F84</f>
        <v>0.66666666666666663</v>
      </c>
      <c r="F87" s="186"/>
      <c r="G87" s="186"/>
      <c r="H87" s="183"/>
      <c r="I87" s="184"/>
      <c r="L87" s="205" t="s">
        <v>328</v>
      </c>
      <c r="M87" s="206" t="s">
        <v>329</v>
      </c>
      <c r="N87" s="207" t="s">
        <v>330</v>
      </c>
      <c r="O87" s="208" t="s">
        <v>331</v>
      </c>
      <c r="P87" s="189" t="s">
        <v>332</v>
      </c>
      <c r="Q87" s="204"/>
      <c r="R87" s="209" t="s">
        <v>328</v>
      </c>
      <c r="S87" s="206" t="s">
        <v>333</v>
      </c>
      <c r="T87" s="179" t="s">
        <v>334</v>
      </c>
      <c r="U87" s="208" t="s">
        <v>331</v>
      </c>
      <c r="V87" s="189" t="s">
        <v>335</v>
      </c>
    </row>
    <row r="88" spans="1:24" ht="30" x14ac:dyDescent="0.25">
      <c r="D88" s="182" t="s">
        <v>327</v>
      </c>
      <c r="E88" s="193">
        <f>+G84</f>
        <v>0.33333333333333331</v>
      </c>
      <c r="F88" s="186"/>
      <c r="G88" s="186"/>
      <c r="H88" s="183"/>
      <c r="I88" s="184"/>
      <c r="L88" s="205" t="s">
        <v>336</v>
      </c>
      <c r="M88" s="206" t="s">
        <v>329</v>
      </c>
      <c r="N88" s="207" t="s">
        <v>337</v>
      </c>
      <c r="O88" s="208" t="s">
        <v>338</v>
      </c>
      <c r="P88" s="189" t="s">
        <v>339</v>
      </c>
      <c r="Q88" s="204"/>
      <c r="R88" s="209" t="s">
        <v>336</v>
      </c>
      <c r="S88" s="206" t="s">
        <v>333</v>
      </c>
      <c r="T88" s="179" t="s">
        <v>337</v>
      </c>
      <c r="U88" s="208" t="s">
        <v>338</v>
      </c>
      <c r="V88" s="189" t="s">
        <v>340</v>
      </c>
    </row>
    <row r="89" spans="1:24" ht="16.5" thickBot="1" x14ac:dyDescent="0.3">
      <c r="C89" s="227" t="s">
        <v>351</v>
      </c>
      <c r="D89" s="182"/>
      <c r="E89" s="116"/>
      <c r="F89" s="186"/>
      <c r="G89" s="186"/>
      <c r="H89" s="183"/>
      <c r="I89" s="184"/>
      <c r="J89" s="102">
        <f>990*1.12</f>
        <v>1108.8000000000002</v>
      </c>
      <c r="L89" s="210" t="s">
        <v>341</v>
      </c>
      <c r="M89" s="211" t="s">
        <v>329</v>
      </c>
      <c r="N89" s="212" t="s">
        <v>342</v>
      </c>
      <c r="O89" s="213" t="s">
        <v>343</v>
      </c>
      <c r="P89" s="214" t="s">
        <v>344</v>
      </c>
      <c r="Q89" s="204"/>
      <c r="R89" s="215" t="s">
        <v>341</v>
      </c>
      <c r="S89" s="211" t="s">
        <v>345</v>
      </c>
      <c r="T89" s="190" t="s">
        <v>346</v>
      </c>
      <c r="U89" s="213" t="s">
        <v>343</v>
      </c>
      <c r="V89" s="214" t="s">
        <v>332</v>
      </c>
    </row>
    <row r="90" spans="1:24" x14ac:dyDescent="0.25">
      <c r="D90" s="229" t="s">
        <v>352</v>
      </c>
      <c r="E90" s="116"/>
      <c r="F90" s="186"/>
      <c r="G90" s="186"/>
      <c r="H90" s="183"/>
      <c r="I90" s="184"/>
    </row>
    <row r="91" spans="1:24" x14ac:dyDescent="0.25">
      <c r="D91" s="228" t="s">
        <v>353</v>
      </c>
      <c r="E91" s="116"/>
      <c r="F91" s="186"/>
      <c r="G91" s="186"/>
      <c r="H91" s="183"/>
      <c r="I91" s="184"/>
    </row>
    <row r="92" spans="1:24" x14ac:dyDescent="0.25">
      <c r="D92" s="228" t="s">
        <v>354</v>
      </c>
      <c r="E92" s="192" t="s">
        <v>356</v>
      </c>
      <c r="F92" s="186"/>
      <c r="G92" s="186"/>
      <c r="H92" s="183"/>
      <c r="I92" s="184"/>
    </row>
    <row r="93" spans="1:24" s="170" customFormat="1" ht="16.5" customHeight="1" x14ac:dyDescent="0.3">
      <c r="A93" s="221"/>
      <c r="B93" s="134"/>
      <c r="C93" s="191"/>
      <c r="D93" s="228" t="s">
        <v>355</v>
      </c>
      <c r="E93" s="185"/>
      <c r="F93" s="185"/>
      <c r="G93" s="185"/>
      <c r="H93" s="185"/>
      <c r="I93" s="185"/>
      <c r="K93" s="200"/>
      <c r="W93" s="200"/>
      <c r="X93" s="200"/>
    </row>
    <row r="94" spans="1:24" s="175" customFormat="1" ht="15.75" thickBot="1" x14ac:dyDescent="0.3">
      <c r="A94" s="197"/>
      <c r="B94" s="170"/>
      <c r="C94" s="194" t="s">
        <v>357</v>
      </c>
      <c r="I94" s="171"/>
      <c r="J94" s="172"/>
      <c r="K94" s="172"/>
      <c r="W94" s="176"/>
      <c r="X94" s="174"/>
    </row>
    <row r="95" spans="1:24" s="175" customFormat="1" ht="62.25" thickBot="1" x14ac:dyDescent="0.3">
      <c r="A95" s="197">
        <v>1111</v>
      </c>
      <c r="C95" s="1285"/>
      <c r="D95" s="1286"/>
      <c r="E95" s="1286"/>
      <c r="F95" s="1286"/>
      <c r="G95" s="1286"/>
      <c r="H95" s="1286"/>
      <c r="I95" s="1286"/>
      <c r="J95" s="1287"/>
      <c r="K95" s="172"/>
      <c r="W95" s="176"/>
      <c r="X95" s="177"/>
    </row>
    <row r="96" spans="1:24" s="175" customFormat="1" x14ac:dyDescent="0.25">
      <c r="A96" s="197"/>
      <c r="I96" s="171"/>
      <c r="W96" s="178"/>
    </row>
    <row r="97" spans="1:23" s="173" customFormat="1" x14ac:dyDescent="0.25">
      <c r="A97" s="222"/>
      <c r="B97" s="175"/>
      <c r="I97" s="187"/>
      <c r="W97" s="179"/>
    </row>
    <row r="98" spans="1:23" s="173" customFormat="1" x14ac:dyDescent="0.25">
      <c r="A98" s="222"/>
      <c r="I98" s="187"/>
      <c r="W98" s="188"/>
    </row>
    <row r="99" spans="1:23" s="173" customFormat="1" ht="18" customHeight="1" x14ac:dyDescent="0.25">
      <c r="A99" s="222"/>
      <c r="I99" s="187"/>
      <c r="W99" s="188"/>
    </row>
    <row r="100" spans="1:23" s="173" customFormat="1" x14ac:dyDescent="0.25">
      <c r="A100" s="222"/>
      <c r="I100" s="187"/>
      <c r="W100" s="188"/>
    </row>
    <row r="101" spans="1:23" x14ac:dyDescent="0.25">
      <c r="B101" s="173"/>
    </row>
  </sheetData>
  <mergeCells count="155">
    <mergeCell ref="I64:J64"/>
    <mergeCell ref="E28:J28"/>
    <mergeCell ref="E46:J46"/>
    <mergeCell ref="I54:J54"/>
    <mergeCell ref="I55:J55"/>
    <mergeCell ref="I56:J56"/>
    <mergeCell ref="I57:J57"/>
    <mergeCell ref="I58:J58"/>
    <mergeCell ref="I59:J59"/>
    <mergeCell ref="I60:J60"/>
    <mergeCell ref="I47:J47"/>
    <mergeCell ref="I48:J48"/>
    <mergeCell ref="I49:J49"/>
    <mergeCell ref="I50:J50"/>
    <mergeCell ref="I51:J51"/>
    <mergeCell ref="I52:J52"/>
    <mergeCell ref="I53:J53"/>
    <mergeCell ref="I40:J40"/>
    <mergeCell ref="I41:J41"/>
    <mergeCell ref="I42:J42"/>
    <mergeCell ref="I43:J43"/>
    <mergeCell ref="I44:J44"/>
    <mergeCell ref="I45:J45"/>
    <mergeCell ref="I61:J61"/>
    <mergeCell ref="I62:J62"/>
    <mergeCell ref="I63:J63"/>
    <mergeCell ref="I31:J31"/>
    <mergeCell ref="I32:J32"/>
    <mergeCell ref="I33:J33"/>
    <mergeCell ref="I34:J34"/>
    <mergeCell ref="I35:J35"/>
    <mergeCell ref="I36:J36"/>
    <mergeCell ref="I37:J37"/>
    <mergeCell ref="I38:J38"/>
    <mergeCell ref="I39:J39"/>
    <mergeCell ref="I22:J22"/>
    <mergeCell ref="I23:J23"/>
    <mergeCell ref="I24:J24"/>
    <mergeCell ref="I25:J25"/>
    <mergeCell ref="I26:J26"/>
    <mergeCell ref="I27:J27"/>
    <mergeCell ref="I29:J29"/>
    <mergeCell ref="I30:J30"/>
    <mergeCell ref="I16:J16"/>
    <mergeCell ref="I17:J17"/>
    <mergeCell ref="I18:J18"/>
    <mergeCell ref="I19:J19"/>
    <mergeCell ref="I20:J20"/>
    <mergeCell ref="I21:J21"/>
    <mergeCell ref="C16:D16"/>
    <mergeCell ref="C17:D17"/>
    <mergeCell ref="C18:D18"/>
    <mergeCell ref="C12:D12"/>
    <mergeCell ref="C13:D13"/>
    <mergeCell ref="I13:J13"/>
    <mergeCell ref="C14:D14"/>
    <mergeCell ref="C15:D15"/>
    <mergeCell ref="E5:F5"/>
    <mergeCell ref="G5:I5"/>
    <mergeCell ref="E6:F6"/>
    <mergeCell ref="E7:F7"/>
    <mergeCell ref="C10:D11"/>
    <mergeCell ref="E10:E11"/>
    <mergeCell ref="F10:H10"/>
    <mergeCell ref="I10:J11"/>
    <mergeCell ref="I14:J14"/>
    <mergeCell ref="I15:J15"/>
    <mergeCell ref="C30:D30"/>
    <mergeCell ref="C31:D31"/>
    <mergeCell ref="C32:D32"/>
    <mergeCell ref="C25:D25"/>
    <mergeCell ref="C26:D26"/>
    <mergeCell ref="C27:D27"/>
    <mergeCell ref="C28:D28"/>
    <mergeCell ref="C29:D29"/>
    <mergeCell ref="C19:D19"/>
    <mergeCell ref="C20:D20"/>
    <mergeCell ref="C21:D21"/>
    <mergeCell ref="C22:D22"/>
    <mergeCell ref="C23:D23"/>
    <mergeCell ref="C24:D24"/>
    <mergeCell ref="C39:D39"/>
    <mergeCell ref="C40:D40"/>
    <mergeCell ref="C41:D41"/>
    <mergeCell ref="C42:D42"/>
    <mergeCell ref="C43:D43"/>
    <mergeCell ref="C44:D44"/>
    <mergeCell ref="C33:D33"/>
    <mergeCell ref="C34:D34"/>
    <mergeCell ref="C35:D35"/>
    <mergeCell ref="C36:D36"/>
    <mergeCell ref="C37:D37"/>
    <mergeCell ref="C38:D38"/>
    <mergeCell ref="C50:D50"/>
    <mergeCell ref="C51:D51"/>
    <mergeCell ref="C52:D52"/>
    <mergeCell ref="C53:D53"/>
    <mergeCell ref="C54:D54"/>
    <mergeCell ref="C45:D45"/>
    <mergeCell ref="C46:D46"/>
    <mergeCell ref="C47:D47"/>
    <mergeCell ref="C48:D48"/>
    <mergeCell ref="C49:D49"/>
    <mergeCell ref="C61:D61"/>
    <mergeCell ref="C62:D62"/>
    <mergeCell ref="C63:D63"/>
    <mergeCell ref="C64:D64"/>
    <mergeCell ref="C55:D55"/>
    <mergeCell ref="C56:D56"/>
    <mergeCell ref="C57:D57"/>
    <mergeCell ref="C58:D58"/>
    <mergeCell ref="C59:D59"/>
    <mergeCell ref="C60:D60"/>
    <mergeCell ref="C68:D68"/>
    <mergeCell ref="I68:J68"/>
    <mergeCell ref="C69:D69"/>
    <mergeCell ref="I69:J69"/>
    <mergeCell ref="C70:D70"/>
    <mergeCell ref="I70:J70"/>
    <mergeCell ref="C65:D65"/>
    <mergeCell ref="I65:J65"/>
    <mergeCell ref="C66:D66"/>
    <mergeCell ref="I66:J66"/>
    <mergeCell ref="C67:D67"/>
    <mergeCell ref="I67:J67"/>
    <mergeCell ref="C73:D73"/>
    <mergeCell ref="I73:J73"/>
    <mergeCell ref="C74:D74"/>
    <mergeCell ref="I74:J74"/>
    <mergeCell ref="C75:D75"/>
    <mergeCell ref="I75:J75"/>
    <mergeCell ref="C71:D71"/>
    <mergeCell ref="I71:J71"/>
    <mergeCell ref="C72:D72"/>
    <mergeCell ref="I72:J72"/>
    <mergeCell ref="C79:D79"/>
    <mergeCell ref="I79:J79"/>
    <mergeCell ref="C80:D80"/>
    <mergeCell ref="I80:J80"/>
    <mergeCell ref="C76:D76"/>
    <mergeCell ref="I76:J76"/>
    <mergeCell ref="C77:D77"/>
    <mergeCell ref="I77:J77"/>
    <mergeCell ref="C78:D78"/>
    <mergeCell ref="I78:J78"/>
    <mergeCell ref="C95:J95"/>
    <mergeCell ref="C81:D81"/>
    <mergeCell ref="I81:J81"/>
    <mergeCell ref="L83:P83"/>
    <mergeCell ref="R83:V83"/>
    <mergeCell ref="F84:F85"/>
    <mergeCell ref="G84:G85"/>
    <mergeCell ref="I84:I85"/>
    <mergeCell ref="L85:P85"/>
    <mergeCell ref="R85:V85"/>
  </mergeCells>
  <conditionalFormatting sqref="C13:D80">
    <cfRule type="duplicateValues" dxfId="98" priority="149"/>
  </conditionalFormatting>
  <dataValidations count="1">
    <dataValidation type="list" allowBlank="1" showInputMessage="1" showErrorMessage="1" sqref="E13:E27 E29:E82" xr:uid="{00000000-0002-0000-1700-000000000000}">
      <formula1>$G$6:$G$8</formula1>
    </dataValidation>
  </dataValidations>
  <pageMargins left="0.39370078740157483" right="0.39370078740157483" top="0.31496062992125984" bottom="0.43307086614173229" header="0.31496062992125984" footer="0.31496062992125984"/>
  <pageSetup paperSize="9" scale="65"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pageSetUpPr fitToPage="1"/>
  </sheetPr>
  <dimension ref="A1:X62"/>
  <sheetViews>
    <sheetView view="pageBreakPreview" zoomScaleNormal="100" zoomScaleSheetLayoutView="100" workbookViewId="0">
      <selection activeCell="C13" sqref="C13:D13"/>
    </sheetView>
  </sheetViews>
  <sheetFormatPr baseColWidth="10" defaultColWidth="11.42578125" defaultRowHeight="15" x14ac:dyDescent="0.25"/>
  <cols>
    <col min="1" max="1" width="1.7109375" style="133" customWidth="1"/>
    <col min="2" max="2" width="3" style="134" bestFit="1" customWidth="1"/>
    <col min="3" max="3" width="21.7109375" style="135" customWidth="1"/>
    <col min="4" max="4" width="78.7109375" style="135" customWidth="1"/>
    <col min="5" max="5" width="7" style="102" customWidth="1"/>
    <col min="6" max="6" width="6.5703125" style="102" customWidth="1"/>
    <col min="7" max="7" width="6" style="102" customWidth="1"/>
    <col min="8" max="8" width="4.28515625" style="102" customWidth="1"/>
    <col min="9" max="9" width="6.5703125" style="102" customWidth="1"/>
    <col min="10" max="10" width="32.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304</v>
      </c>
      <c r="E2" s="145"/>
      <c r="F2" s="146"/>
      <c r="G2" s="146"/>
      <c r="H2" s="146"/>
      <c r="I2" s="146" t="s">
        <v>309</v>
      </c>
      <c r="J2" s="153" t="s">
        <v>2441</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148" t="s">
        <v>548</v>
      </c>
      <c r="E4" s="149"/>
      <c r="F4" s="165"/>
      <c r="G4" s="165"/>
      <c r="H4" s="165"/>
      <c r="I4" s="165"/>
      <c r="J4" s="155"/>
      <c r="K4" s="149"/>
      <c r="N4" s="144"/>
    </row>
    <row r="5" spans="1:14" s="56" customFormat="1" ht="22.5" customHeight="1" x14ac:dyDescent="0.25">
      <c r="A5" s="133"/>
      <c r="B5" s="161"/>
      <c r="C5" s="240" t="s">
        <v>305</v>
      </c>
      <c r="D5" s="149" t="s">
        <v>306</v>
      </c>
      <c r="E5" s="1139" t="s">
        <v>307</v>
      </c>
      <c r="F5" s="1139"/>
      <c r="G5" s="1140" t="s">
        <v>315</v>
      </c>
      <c r="H5" s="1140"/>
      <c r="I5" s="1140"/>
      <c r="J5" s="245" t="s">
        <v>310</v>
      </c>
      <c r="K5" s="148"/>
      <c r="N5" s="144"/>
    </row>
    <row r="6" spans="1:14" s="56" customFormat="1" ht="15.75" x14ac:dyDescent="0.25">
      <c r="A6" s="133"/>
      <c r="B6" s="161"/>
      <c r="C6" s="241" t="s">
        <v>302</v>
      </c>
      <c r="D6" s="150" t="s">
        <v>151</v>
      </c>
      <c r="E6" s="1141">
        <v>45162</v>
      </c>
      <c r="F6" s="1141"/>
      <c r="G6" s="166" t="s">
        <v>311</v>
      </c>
      <c r="H6" s="166"/>
      <c r="I6" s="224">
        <v>1</v>
      </c>
      <c r="J6" s="246" t="s">
        <v>308</v>
      </c>
      <c r="K6" s="162"/>
    </row>
    <row r="7" spans="1:14" s="56" customFormat="1" ht="15.75" x14ac:dyDescent="0.25">
      <c r="A7" s="133"/>
      <c r="B7" s="161"/>
      <c r="C7" s="241" t="s">
        <v>88</v>
      </c>
      <c r="D7" s="150" t="s">
        <v>152</v>
      </c>
      <c r="E7" s="1141">
        <f>+E6+10</f>
        <v>45172</v>
      </c>
      <c r="F7" s="1141"/>
      <c r="G7" s="167" t="s">
        <v>312</v>
      </c>
      <c r="H7" s="167"/>
      <c r="I7" s="224">
        <v>0</v>
      </c>
      <c r="J7" s="247"/>
      <c r="K7" s="163"/>
    </row>
    <row r="8" spans="1:14" ht="15.75" thickBot="1" x14ac:dyDescent="0.3">
      <c r="B8" s="159"/>
      <c r="C8" s="258"/>
      <c r="D8" s="156"/>
      <c r="E8" s="157"/>
      <c r="F8" s="157"/>
      <c r="G8" s="243" t="s">
        <v>313</v>
      </c>
      <c r="H8" s="243"/>
      <c r="I8" s="244" t="s">
        <v>314</v>
      </c>
      <c r="J8" s="158"/>
      <c r="K8" s="143"/>
    </row>
    <row r="9" spans="1:14" ht="15.75"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c r="C12" s="1281"/>
      <c r="D12" s="1282"/>
      <c r="E12" s="140"/>
      <c r="F12" s="140"/>
      <c r="G12" s="141"/>
      <c r="H12" s="141"/>
      <c r="I12" s="199"/>
      <c r="J12" s="230"/>
      <c r="K12" s="233"/>
    </row>
    <row r="13" spans="1:14" ht="31.5" x14ac:dyDescent="0.25">
      <c r="A13" s="133">
        <v>11</v>
      </c>
      <c r="B13" s="134">
        <v>1</v>
      </c>
      <c r="C13" s="1370" t="s">
        <v>569</v>
      </c>
      <c r="D13" s="1371"/>
      <c r="E13" s="139"/>
      <c r="F13" s="139">
        <f t="shared" ref="F13:F42" si="0">SUMIF(E13,G$6,I$6)</f>
        <v>0</v>
      </c>
      <c r="G13" s="142">
        <f t="shared" ref="G13:G42" si="1">SUMIF(G$7,E13,I$6)</f>
        <v>0</v>
      </c>
      <c r="H13" s="142">
        <f>SUMIF(E13,G$8,I$6)</f>
        <v>0</v>
      </c>
      <c r="I13" s="1266"/>
      <c r="J13" s="1267"/>
      <c r="K13" s="169"/>
    </row>
    <row r="14" spans="1:14" ht="16.5" x14ac:dyDescent="0.25">
      <c r="A14" s="133">
        <v>1</v>
      </c>
      <c r="B14" s="134">
        <v>2</v>
      </c>
      <c r="C14" s="1370" t="s">
        <v>570</v>
      </c>
      <c r="D14" s="1371"/>
      <c r="E14" s="138"/>
      <c r="F14" s="139">
        <f t="shared" si="0"/>
        <v>0</v>
      </c>
      <c r="G14" s="142">
        <f t="shared" si="1"/>
        <v>0</v>
      </c>
      <c r="H14" s="142">
        <f t="shared" ref="H14:H42" si="2">SUMIF(E14,G$8,I$6)</f>
        <v>0</v>
      </c>
      <c r="I14" s="1266"/>
      <c r="J14" s="1267"/>
      <c r="K14" s="169"/>
    </row>
    <row r="15" spans="1:14" ht="16.5" x14ac:dyDescent="0.25">
      <c r="A15" s="133">
        <v>1</v>
      </c>
      <c r="B15" s="134">
        <v>3</v>
      </c>
      <c r="C15" s="1370" t="s">
        <v>571</v>
      </c>
      <c r="D15" s="1371"/>
      <c r="E15" s="138"/>
      <c r="F15" s="139">
        <f t="shared" si="0"/>
        <v>0</v>
      </c>
      <c r="G15" s="142">
        <f t="shared" si="1"/>
        <v>0</v>
      </c>
      <c r="H15" s="142">
        <f t="shared" si="2"/>
        <v>0</v>
      </c>
      <c r="I15" s="1266"/>
      <c r="J15" s="1267"/>
      <c r="K15" s="169"/>
    </row>
    <row r="16" spans="1:14" ht="16.5" x14ac:dyDescent="0.25">
      <c r="A16" s="133">
        <v>1</v>
      </c>
      <c r="B16" s="134">
        <v>4</v>
      </c>
      <c r="C16" s="1370" t="s">
        <v>572</v>
      </c>
      <c r="D16" s="1371"/>
      <c r="E16" s="138"/>
      <c r="F16" s="139">
        <f t="shared" si="0"/>
        <v>0</v>
      </c>
      <c r="G16" s="142">
        <f t="shared" si="1"/>
        <v>0</v>
      </c>
      <c r="H16" s="142">
        <f t="shared" si="2"/>
        <v>0</v>
      </c>
      <c r="I16" s="1266"/>
      <c r="J16" s="1267"/>
      <c r="K16" s="169"/>
    </row>
    <row r="17" spans="1:11" ht="16.5" x14ac:dyDescent="0.25">
      <c r="A17" s="133">
        <v>1</v>
      </c>
      <c r="B17" s="134">
        <v>5</v>
      </c>
      <c r="C17" s="1370" t="s">
        <v>573</v>
      </c>
      <c r="D17" s="1371"/>
      <c r="E17" s="138"/>
      <c r="F17" s="139">
        <f t="shared" si="0"/>
        <v>0</v>
      </c>
      <c r="G17" s="142">
        <f t="shared" si="1"/>
        <v>0</v>
      </c>
      <c r="H17" s="142">
        <f t="shared" si="2"/>
        <v>0</v>
      </c>
      <c r="I17" s="1266"/>
      <c r="J17" s="1267"/>
      <c r="K17" s="169"/>
    </row>
    <row r="18" spans="1:11" x14ac:dyDescent="0.25">
      <c r="B18" s="134">
        <v>6</v>
      </c>
      <c r="C18" s="1370" t="s">
        <v>574</v>
      </c>
      <c r="D18" s="1371"/>
      <c r="E18" s="138"/>
      <c r="F18" s="139">
        <f t="shared" si="0"/>
        <v>0</v>
      </c>
      <c r="G18" s="142">
        <f t="shared" si="1"/>
        <v>0</v>
      </c>
      <c r="H18" s="142">
        <f t="shared" si="2"/>
        <v>0</v>
      </c>
      <c r="I18" s="1266"/>
      <c r="J18" s="1267"/>
      <c r="K18" s="169"/>
    </row>
    <row r="19" spans="1:11" ht="31.5" x14ac:dyDescent="0.25">
      <c r="A19" s="133">
        <v>11</v>
      </c>
      <c r="B19" s="134">
        <v>7</v>
      </c>
      <c r="C19" s="1370" t="s">
        <v>575</v>
      </c>
      <c r="D19" s="1371"/>
      <c r="E19" s="138"/>
      <c r="F19" s="139">
        <f t="shared" si="0"/>
        <v>0</v>
      </c>
      <c r="G19" s="142">
        <f t="shared" si="1"/>
        <v>0</v>
      </c>
      <c r="H19" s="142">
        <f t="shared" si="2"/>
        <v>0</v>
      </c>
      <c r="I19" s="1266"/>
      <c r="J19" s="1267"/>
      <c r="K19" s="169"/>
    </row>
    <row r="20" spans="1:11" ht="16.5" x14ac:dyDescent="0.25">
      <c r="A20" s="133">
        <v>1</v>
      </c>
      <c r="B20" s="134">
        <v>10</v>
      </c>
      <c r="C20" s="1370" t="s">
        <v>576</v>
      </c>
      <c r="D20" s="1371"/>
      <c r="E20" s="138"/>
      <c r="F20" s="139">
        <f t="shared" si="0"/>
        <v>0</v>
      </c>
      <c r="G20" s="142">
        <f t="shared" si="1"/>
        <v>0</v>
      </c>
      <c r="H20" s="142">
        <f t="shared" si="2"/>
        <v>0</v>
      </c>
      <c r="I20" s="1266"/>
      <c r="J20" s="1267"/>
      <c r="K20" s="169"/>
    </row>
    <row r="21" spans="1:11" ht="16.5" x14ac:dyDescent="0.25">
      <c r="A21" s="133">
        <v>1</v>
      </c>
      <c r="B21" s="134">
        <v>11</v>
      </c>
      <c r="C21" s="1370" t="s">
        <v>2297</v>
      </c>
      <c r="D21" s="1371"/>
      <c r="E21" s="138"/>
      <c r="F21" s="139">
        <f t="shared" si="0"/>
        <v>0</v>
      </c>
      <c r="G21" s="142">
        <f t="shared" si="1"/>
        <v>0</v>
      </c>
      <c r="H21" s="142">
        <f t="shared" si="2"/>
        <v>0</v>
      </c>
      <c r="I21" s="1266"/>
      <c r="J21" s="1267"/>
      <c r="K21" s="169"/>
    </row>
    <row r="22" spans="1:11" ht="16.5" x14ac:dyDescent="0.25">
      <c r="A22" s="133">
        <v>1</v>
      </c>
      <c r="B22" s="134">
        <v>13</v>
      </c>
      <c r="C22" s="1370" t="s">
        <v>577</v>
      </c>
      <c r="D22" s="1371"/>
      <c r="E22" s="138"/>
      <c r="F22" s="139">
        <f t="shared" si="0"/>
        <v>0</v>
      </c>
      <c r="G22" s="142">
        <f t="shared" si="1"/>
        <v>0</v>
      </c>
      <c r="H22" s="142">
        <f t="shared" si="2"/>
        <v>0</v>
      </c>
      <c r="I22" s="1266"/>
      <c r="J22" s="1267"/>
      <c r="K22" s="169"/>
    </row>
    <row r="23" spans="1:11" ht="16.5" x14ac:dyDescent="0.25">
      <c r="A23" s="133">
        <v>1</v>
      </c>
      <c r="B23" s="134">
        <v>14</v>
      </c>
      <c r="C23" s="1370" t="s">
        <v>578</v>
      </c>
      <c r="D23" s="1371"/>
      <c r="E23" s="138"/>
      <c r="F23" s="139">
        <f t="shared" si="0"/>
        <v>0</v>
      </c>
      <c r="G23" s="142">
        <f t="shared" si="1"/>
        <v>0</v>
      </c>
      <c r="H23" s="142">
        <f t="shared" si="2"/>
        <v>0</v>
      </c>
      <c r="I23" s="1266"/>
      <c r="J23" s="1267"/>
      <c r="K23" s="169"/>
    </row>
    <row r="24" spans="1:11" ht="16.5" x14ac:dyDescent="0.25">
      <c r="A24" s="133">
        <v>1</v>
      </c>
      <c r="B24" s="134">
        <v>15</v>
      </c>
      <c r="C24" s="1370" t="s">
        <v>2298</v>
      </c>
      <c r="D24" s="1371"/>
      <c r="E24" s="138"/>
      <c r="F24" s="139">
        <f t="shared" si="0"/>
        <v>0</v>
      </c>
      <c r="G24" s="142">
        <f t="shared" si="1"/>
        <v>0</v>
      </c>
      <c r="H24" s="142">
        <f t="shared" si="2"/>
        <v>0</v>
      </c>
      <c r="I24" s="1266"/>
      <c r="J24" s="1267"/>
      <c r="K24" s="169"/>
    </row>
    <row r="25" spans="1:11" x14ac:dyDescent="0.25">
      <c r="B25" s="134">
        <v>18</v>
      </c>
      <c r="C25" s="1370" t="s">
        <v>579</v>
      </c>
      <c r="D25" s="1371"/>
      <c r="E25" s="138"/>
      <c r="F25" s="139">
        <f t="shared" si="0"/>
        <v>0</v>
      </c>
      <c r="G25" s="142">
        <f t="shared" si="1"/>
        <v>0</v>
      </c>
      <c r="H25" s="142">
        <f t="shared" si="2"/>
        <v>0</v>
      </c>
      <c r="I25" s="1266"/>
      <c r="J25" s="1267"/>
      <c r="K25" s="169"/>
    </row>
    <row r="26" spans="1:11" x14ac:dyDescent="0.25">
      <c r="B26" s="134">
        <v>20</v>
      </c>
      <c r="C26" s="1370" t="s">
        <v>580</v>
      </c>
      <c r="D26" s="1371"/>
      <c r="E26" s="138"/>
      <c r="F26" s="139">
        <f t="shared" si="0"/>
        <v>0</v>
      </c>
      <c r="G26" s="142">
        <f t="shared" si="1"/>
        <v>0</v>
      </c>
      <c r="H26" s="142">
        <f t="shared" si="2"/>
        <v>0</v>
      </c>
      <c r="I26" s="1266"/>
      <c r="J26" s="1267"/>
      <c r="K26" s="169"/>
    </row>
    <row r="27" spans="1:11" ht="31.5" x14ac:dyDescent="0.25">
      <c r="A27" s="133">
        <v>11</v>
      </c>
      <c r="B27" s="134">
        <v>22</v>
      </c>
      <c r="C27" s="1370" t="s">
        <v>581</v>
      </c>
      <c r="D27" s="1371"/>
      <c r="E27" s="138"/>
      <c r="F27" s="139">
        <f t="shared" si="0"/>
        <v>0</v>
      </c>
      <c r="G27" s="142">
        <f t="shared" si="1"/>
        <v>0</v>
      </c>
      <c r="H27" s="142">
        <f t="shared" si="2"/>
        <v>0</v>
      </c>
      <c r="I27" s="1266"/>
      <c r="J27" s="1267"/>
      <c r="K27" s="169"/>
    </row>
    <row r="28" spans="1:11" ht="16.5" x14ac:dyDescent="0.25">
      <c r="A28" s="133">
        <v>1</v>
      </c>
      <c r="B28" s="134">
        <v>24</v>
      </c>
      <c r="C28" s="1370" t="s">
        <v>582</v>
      </c>
      <c r="D28" s="1371"/>
      <c r="E28" s="138"/>
      <c r="F28" s="139">
        <f t="shared" si="0"/>
        <v>0</v>
      </c>
      <c r="G28" s="142">
        <f t="shared" si="1"/>
        <v>0</v>
      </c>
      <c r="H28" s="142">
        <f t="shared" si="2"/>
        <v>0</v>
      </c>
      <c r="I28" s="1266"/>
      <c r="J28" s="1267"/>
      <c r="K28" s="169"/>
    </row>
    <row r="29" spans="1:11" ht="31.5" x14ac:dyDescent="0.25">
      <c r="A29" s="133">
        <v>11</v>
      </c>
      <c r="B29" s="134">
        <v>25</v>
      </c>
      <c r="C29" s="1370" t="s">
        <v>583</v>
      </c>
      <c r="D29" s="1371"/>
      <c r="E29" s="138"/>
      <c r="F29" s="139">
        <f t="shared" si="0"/>
        <v>0</v>
      </c>
      <c r="G29" s="142">
        <f t="shared" si="1"/>
        <v>0</v>
      </c>
      <c r="H29" s="142">
        <f t="shared" si="2"/>
        <v>0</v>
      </c>
      <c r="I29" s="1266"/>
      <c r="J29" s="1267"/>
      <c r="K29" s="169"/>
    </row>
    <row r="30" spans="1:11" ht="31.5" x14ac:dyDescent="0.25">
      <c r="A30" s="133">
        <v>11</v>
      </c>
      <c r="B30" s="134">
        <v>26</v>
      </c>
      <c r="C30" s="1370" t="s">
        <v>584</v>
      </c>
      <c r="D30" s="1371"/>
      <c r="E30" s="138"/>
      <c r="F30" s="139">
        <f t="shared" si="0"/>
        <v>0</v>
      </c>
      <c r="G30" s="142">
        <f t="shared" si="1"/>
        <v>0</v>
      </c>
      <c r="H30" s="142">
        <f t="shared" si="2"/>
        <v>0</v>
      </c>
      <c r="I30" s="1266"/>
      <c r="J30" s="1267"/>
      <c r="K30" s="169"/>
    </row>
    <row r="31" spans="1:11" ht="31.5" x14ac:dyDescent="0.25">
      <c r="A31" s="133">
        <v>11</v>
      </c>
      <c r="B31" s="134">
        <v>30</v>
      </c>
      <c r="C31" s="1370" t="s">
        <v>585</v>
      </c>
      <c r="D31" s="1371"/>
      <c r="E31" s="138"/>
      <c r="F31" s="139">
        <f t="shared" si="0"/>
        <v>0</v>
      </c>
      <c r="G31" s="142">
        <f t="shared" si="1"/>
        <v>0</v>
      </c>
      <c r="H31" s="142">
        <f t="shared" si="2"/>
        <v>0</v>
      </c>
      <c r="I31" s="1266"/>
      <c r="J31" s="1267"/>
      <c r="K31" s="169"/>
    </row>
    <row r="32" spans="1:11" ht="16.5" x14ac:dyDescent="0.25">
      <c r="A32" s="133">
        <v>1</v>
      </c>
      <c r="B32" s="134">
        <v>34</v>
      </c>
      <c r="C32" s="1370" t="s">
        <v>2299</v>
      </c>
      <c r="D32" s="1371"/>
      <c r="E32" s="138"/>
      <c r="F32" s="139">
        <f t="shared" si="0"/>
        <v>0</v>
      </c>
      <c r="G32" s="142">
        <f t="shared" si="1"/>
        <v>0</v>
      </c>
      <c r="H32" s="142">
        <f t="shared" si="2"/>
        <v>0</v>
      </c>
      <c r="I32" s="1266"/>
      <c r="J32" s="1267"/>
      <c r="K32" s="169"/>
    </row>
    <row r="33" spans="1:22" x14ac:dyDescent="0.25">
      <c r="B33" s="134">
        <v>36</v>
      </c>
      <c r="C33" s="1370" t="s">
        <v>586</v>
      </c>
      <c r="D33" s="1371"/>
      <c r="E33" s="138"/>
      <c r="F33" s="139">
        <f t="shared" si="0"/>
        <v>0</v>
      </c>
      <c r="G33" s="142">
        <f t="shared" si="1"/>
        <v>0</v>
      </c>
      <c r="H33" s="142">
        <f t="shared" si="2"/>
        <v>0</v>
      </c>
      <c r="I33" s="1266"/>
      <c r="J33" s="1267"/>
      <c r="K33" s="169"/>
    </row>
    <row r="34" spans="1:22" ht="31.5" x14ac:dyDescent="0.25">
      <c r="A34" s="133">
        <v>11</v>
      </c>
      <c r="B34" s="134">
        <v>1</v>
      </c>
      <c r="C34" s="1370" t="s">
        <v>587</v>
      </c>
      <c r="D34" s="1371"/>
      <c r="E34" s="138"/>
      <c r="F34" s="139">
        <f t="shared" si="0"/>
        <v>0</v>
      </c>
      <c r="G34" s="142">
        <f t="shared" si="1"/>
        <v>0</v>
      </c>
      <c r="H34" s="142">
        <f t="shared" si="2"/>
        <v>0</v>
      </c>
      <c r="I34" s="1266"/>
      <c r="J34" s="1267"/>
      <c r="K34" s="169"/>
    </row>
    <row r="35" spans="1:22" x14ac:dyDescent="0.25">
      <c r="B35" s="134">
        <v>2</v>
      </c>
      <c r="C35" s="1370" t="s">
        <v>588</v>
      </c>
      <c r="D35" s="1371"/>
      <c r="E35" s="138"/>
      <c r="F35" s="139">
        <f t="shared" si="0"/>
        <v>0</v>
      </c>
      <c r="G35" s="142">
        <f t="shared" si="1"/>
        <v>0</v>
      </c>
      <c r="H35" s="142">
        <f t="shared" si="2"/>
        <v>0</v>
      </c>
      <c r="I35" s="1266"/>
      <c r="J35" s="1267"/>
      <c r="K35" s="169"/>
    </row>
    <row r="36" spans="1:22" x14ac:dyDescent="0.25">
      <c r="B36" s="134">
        <v>3</v>
      </c>
      <c r="C36" s="1370" t="s">
        <v>589</v>
      </c>
      <c r="D36" s="1371"/>
      <c r="E36" s="138"/>
      <c r="F36" s="139">
        <f t="shared" si="0"/>
        <v>0</v>
      </c>
      <c r="G36" s="142">
        <f t="shared" si="1"/>
        <v>0</v>
      </c>
      <c r="H36" s="142">
        <f t="shared" si="2"/>
        <v>0</v>
      </c>
      <c r="I36" s="1266"/>
      <c r="J36" s="1267"/>
      <c r="K36" s="169"/>
    </row>
    <row r="37" spans="1:22" ht="31.5" x14ac:dyDescent="0.25">
      <c r="A37" s="133">
        <v>11</v>
      </c>
      <c r="B37" s="134">
        <v>4</v>
      </c>
      <c r="C37" s="1370" t="s">
        <v>590</v>
      </c>
      <c r="D37" s="1371"/>
      <c r="E37" s="138"/>
      <c r="F37" s="139">
        <f t="shared" si="0"/>
        <v>0</v>
      </c>
      <c r="G37" s="142">
        <f t="shared" si="1"/>
        <v>0</v>
      </c>
      <c r="H37" s="142">
        <f t="shared" si="2"/>
        <v>0</v>
      </c>
      <c r="I37" s="1266"/>
      <c r="J37" s="1267"/>
      <c r="K37" s="169"/>
    </row>
    <row r="38" spans="1:22" ht="31.5" x14ac:dyDescent="0.25">
      <c r="A38" s="133">
        <v>11</v>
      </c>
      <c r="B38" s="134">
        <v>5</v>
      </c>
      <c r="C38" s="1370" t="s">
        <v>591</v>
      </c>
      <c r="D38" s="1371"/>
      <c r="E38" s="138"/>
      <c r="F38" s="139">
        <f t="shared" si="0"/>
        <v>0</v>
      </c>
      <c r="G38" s="142">
        <f t="shared" si="1"/>
        <v>0</v>
      </c>
      <c r="H38" s="142">
        <f t="shared" si="2"/>
        <v>0</v>
      </c>
      <c r="I38" s="1266"/>
      <c r="J38" s="1267"/>
      <c r="K38" s="169"/>
    </row>
    <row r="39" spans="1:22" ht="31.5" x14ac:dyDescent="0.25">
      <c r="A39" s="133">
        <v>11</v>
      </c>
      <c r="B39" s="134">
        <v>8</v>
      </c>
      <c r="C39" s="1370" t="s">
        <v>592</v>
      </c>
      <c r="D39" s="1371"/>
      <c r="E39" s="138"/>
      <c r="F39" s="139">
        <f t="shared" si="0"/>
        <v>0</v>
      </c>
      <c r="G39" s="142">
        <f t="shared" si="1"/>
        <v>0</v>
      </c>
      <c r="H39" s="142">
        <f t="shared" si="2"/>
        <v>0</v>
      </c>
      <c r="I39" s="1266"/>
      <c r="J39" s="1267"/>
      <c r="K39" s="169"/>
    </row>
    <row r="40" spans="1:22" ht="31.5" x14ac:dyDescent="0.25">
      <c r="A40" s="133">
        <v>11</v>
      </c>
      <c r="B40" s="134">
        <v>10</v>
      </c>
      <c r="C40" s="1370" t="s">
        <v>593</v>
      </c>
      <c r="D40" s="1371"/>
      <c r="E40" s="138"/>
      <c r="F40" s="139">
        <f t="shared" si="0"/>
        <v>0</v>
      </c>
      <c r="G40" s="142">
        <f t="shared" si="1"/>
        <v>0</v>
      </c>
      <c r="H40" s="142">
        <f t="shared" si="2"/>
        <v>0</v>
      </c>
      <c r="I40" s="1266"/>
      <c r="J40" s="1267"/>
      <c r="K40" s="169"/>
    </row>
    <row r="41" spans="1:22" x14ac:dyDescent="0.25">
      <c r="B41" s="134">
        <v>12</v>
      </c>
      <c r="C41" s="1370" t="s">
        <v>594</v>
      </c>
      <c r="D41" s="1371"/>
      <c r="E41" s="138"/>
      <c r="F41" s="139">
        <f t="shared" si="0"/>
        <v>0</v>
      </c>
      <c r="G41" s="142">
        <f t="shared" si="1"/>
        <v>0</v>
      </c>
      <c r="H41" s="142">
        <f t="shared" si="2"/>
        <v>0</v>
      </c>
      <c r="I41" s="1266"/>
      <c r="J41" s="1267"/>
      <c r="K41" s="169"/>
    </row>
    <row r="42" spans="1:22" x14ac:dyDescent="0.25">
      <c r="B42" s="134">
        <v>13</v>
      </c>
      <c r="C42" s="1370" t="s">
        <v>595</v>
      </c>
      <c r="D42" s="1371"/>
      <c r="E42" s="138" t="s">
        <v>311</v>
      </c>
      <c r="F42" s="139">
        <f t="shared" si="0"/>
        <v>1</v>
      </c>
      <c r="G42" s="142">
        <f t="shared" si="1"/>
        <v>0</v>
      </c>
      <c r="H42" s="142">
        <f t="shared" si="2"/>
        <v>0</v>
      </c>
      <c r="I42" s="1266"/>
      <c r="J42" s="1267"/>
      <c r="K42" s="169"/>
    </row>
    <row r="43" spans="1:22" ht="15.75" thickBot="1" x14ac:dyDescent="0.3">
      <c r="B43" s="134">
        <v>23</v>
      </c>
      <c r="C43" s="1288"/>
      <c r="D43" s="1289"/>
      <c r="E43" s="115"/>
      <c r="F43" s="231"/>
      <c r="G43" s="232"/>
      <c r="H43" s="232"/>
      <c r="I43" s="1290"/>
      <c r="J43" s="1291"/>
      <c r="K43" s="169"/>
    </row>
    <row r="44" spans="1:22" ht="22.5" x14ac:dyDescent="0.3">
      <c r="C44" s="164"/>
      <c r="D44" s="164"/>
      <c r="E44" s="143"/>
      <c r="F44" s="198" t="s">
        <v>311</v>
      </c>
      <c r="G44" s="198" t="s">
        <v>312</v>
      </c>
      <c r="H44" s="198" t="s">
        <v>313</v>
      </c>
      <c r="I44" s="226" t="s">
        <v>317</v>
      </c>
      <c r="J44" s="169"/>
      <c r="K44" s="169"/>
      <c r="L44" s="201" t="s">
        <v>319</v>
      </c>
      <c r="M44" s="201"/>
      <c r="N44" s="201"/>
      <c r="O44" s="201"/>
      <c r="P44" s="201"/>
      <c r="Q44" s="201"/>
      <c r="R44" s="201"/>
      <c r="S44" s="201"/>
      <c r="T44" s="202"/>
      <c r="U44" s="201"/>
      <c r="V44" s="201"/>
    </row>
    <row r="45" spans="1:22" ht="15.75" thickBot="1" x14ac:dyDescent="0.3">
      <c r="E45" s="102" t="s">
        <v>316</v>
      </c>
      <c r="F45" s="104">
        <f>SUM(F13:F43)</f>
        <v>1</v>
      </c>
      <c r="G45" s="104">
        <f>SUM(G13:G43)</f>
        <v>0</v>
      </c>
      <c r="H45" s="104">
        <f>SUM(H13:H43)</f>
        <v>0</v>
      </c>
      <c r="I45" s="102">
        <f>+F45+G45</f>
        <v>1</v>
      </c>
      <c r="L45" s="1292" t="s">
        <v>349</v>
      </c>
      <c r="M45" s="1292"/>
      <c r="N45" s="1292"/>
      <c r="O45" s="1292"/>
      <c r="P45" s="1292"/>
      <c r="Q45" s="195"/>
      <c r="R45" s="1292" t="s">
        <v>350</v>
      </c>
      <c r="S45" s="1292"/>
      <c r="T45" s="1292"/>
      <c r="U45" s="1292"/>
      <c r="V45" s="1292"/>
    </row>
    <row r="46" spans="1:22" ht="15.75" thickBot="1" x14ac:dyDescent="0.3">
      <c r="D46" s="180"/>
      <c r="E46" s="181"/>
      <c r="F46" s="1293">
        <f>+F45/I45</f>
        <v>1</v>
      </c>
      <c r="G46" s="1293">
        <f>+G45/I45</f>
        <v>0</v>
      </c>
      <c r="H46" s="223"/>
      <c r="I46" s="1295">
        <f>+F46+G46</f>
        <v>1</v>
      </c>
      <c r="L46" s="196"/>
      <c r="M46" s="174"/>
      <c r="N46" s="195"/>
      <c r="O46" s="195"/>
      <c r="P46" s="195"/>
      <c r="Q46" s="195"/>
      <c r="R46" s="195"/>
      <c r="S46" s="195"/>
      <c r="T46" s="203"/>
      <c r="U46" s="176"/>
      <c r="V46" s="176"/>
    </row>
    <row r="47" spans="1:22" ht="15.75" thickBot="1" x14ac:dyDescent="0.3">
      <c r="D47" s="180"/>
      <c r="E47" s="181"/>
      <c r="F47" s="1294"/>
      <c r="G47" s="1294"/>
      <c r="H47" s="223"/>
      <c r="I47" s="1296"/>
      <c r="L47" s="1297" t="s">
        <v>320</v>
      </c>
      <c r="M47" s="1298"/>
      <c r="N47" s="1298"/>
      <c r="O47" s="1298"/>
      <c r="P47" s="1299"/>
      <c r="Q47" s="195"/>
      <c r="R47" s="1297" t="s">
        <v>321</v>
      </c>
      <c r="S47" s="1298"/>
      <c r="T47" s="1300"/>
      <c r="U47" s="1298"/>
      <c r="V47" s="1299"/>
    </row>
    <row r="48" spans="1:22" ht="38.25" x14ac:dyDescent="0.25">
      <c r="C48" s="872" t="s">
        <v>1595</v>
      </c>
      <c r="D48" s="883" t="s">
        <v>2300</v>
      </c>
      <c r="E48" s="116"/>
      <c r="F48" s="186"/>
      <c r="G48" s="186"/>
      <c r="H48" s="183"/>
      <c r="I48" s="184"/>
      <c r="L48" s="216" t="s">
        <v>322</v>
      </c>
      <c r="M48" s="217" t="s">
        <v>323</v>
      </c>
      <c r="N48" s="217" t="s">
        <v>324</v>
      </c>
      <c r="O48" s="217" t="s">
        <v>325</v>
      </c>
      <c r="P48" s="218" t="s">
        <v>326</v>
      </c>
      <c r="Q48" s="219"/>
      <c r="R48" s="220" t="s">
        <v>322</v>
      </c>
      <c r="S48" s="217" t="s">
        <v>323</v>
      </c>
      <c r="T48" s="217" t="s">
        <v>327</v>
      </c>
      <c r="U48" s="217" t="s">
        <v>325</v>
      </c>
      <c r="V48" s="218" t="s">
        <v>326</v>
      </c>
    </row>
    <row r="49" spans="1:24" x14ac:dyDescent="0.25">
      <c r="D49" s="182" t="s">
        <v>324</v>
      </c>
      <c r="E49" s="193">
        <f>+F46</f>
        <v>1</v>
      </c>
      <c r="F49" s="186"/>
      <c r="G49" s="186"/>
      <c r="H49" s="183"/>
      <c r="I49" s="184"/>
      <c r="L49" s="205" t="s">
        <v>328</v>
      </c>
      <c r="M49" s="206" t="s">
        <v>329</v>
      </c>
      <c r="N49" s="207" t="s">
        <v>330</v>
      </c>
      <c r="O49" s="208" t="s">
        <v>331</v>
      </c>
      <c r="P49" s="189" t="s">
        <v>332</v>
      </c>
      <c r="Q49" s="204"/>
      <c r="R49" s="209" t="s">
        <v>328</v>
      </c>
      <c r="S49" s="206" t="s">
        <v>333</v>
      </c>
      <c r="T49" s="179" t="s">
        <v>334</v>
      </c>
      <c r="U49" s="208" t="s">
        <v>331</v>
      </c>
      <c r="V49" s="189" t="s">
        <v>335</v>
      </c>
    </row>
    <row r="50" spans="1:24" ht="30" x14ac:dyDescent="0.25">
      <c r="D50" s="182" t="s">
        <v>327</v>
      </c>
      <c r="E50" s="193">
        <f>+G46</f>
        <v>0</v>
      </c>
      <c r="F50" s="186"/>
      <c r="G50" s="186"/>
      <c r="H50" s="183"/>
      <c r="I50" s="184"/>
      <c r="L50" s="205" t="s">
        <v>336</v>
      </c>
      <c r="M50" s="206" t="s">
        <v>329</v>
      </c>
      <c r="N50" s="207" t="s">
        <v>337</v>
      </c>
      <c r="O50" s="208" t="s">
        <v>338</v>
      </c>
      <c r="P50" s="189" t="s">
        <v>339</v>
      </c>
      <c r="Q50" s="204"/>
      <c r="R50" s="209" t="s">
        <v>336</v>
      </c>
      <c r="S50" s="206" t="s">
        <v>333</v>
      </c>
      <c r="T50" s="179" t="s">
        <v>337</v>
      </c>
      <c r="U50" s="208" t="s">
        <v>338</v>
      </c>
      <c r="V50" s="189" t="s">
        <v>340</v>
      </c>
    </row>
    <row r="51" spans="1:24" ht="16.5" thickBot="1" x14ac:dyDescent="0.3">
      <c r="C51" s="227" t="s">
        <v>351</v>
      </c>
      <c r="D51" s="182"/>
      <c r="E51" s="116"/>
      <c r="F51" s="186"/>
      <c r="G51" s="186"/>
      <c r="H51" s="183"/>
      <c r="I51" s="184"/>
      <c r="J51" s="102">
        <f>990*1.12</f>
        <v>1108.8000000000002</v>
      </c>
      <c r="L51" s="210" t="s">
        <v>341</v>
      </c>
      <c r="M51" s="211" t="s">
        <v>329</v>
      </c>
      <c r="N51" s="212" t="s">
        <v>342</v>
      </c>
      <c r="O51" s="213" t="s">
        <v>343</v>
      </c>
      <c r="P51" s="214" t="s">
        <v>344</v>
      </c>
      <c r="Q51" s="204"/>
      <c r="R51" s="215" t="s">
        <v>341</v>
      </c>
      <c r="S51" s="211" t="s">
        <v>345</v>
      </c>
      <c r="T51" s="190" t="s">
        <v>346</v>
      </c>
      <c r="U51" s="213" t="s">
        <v>343</v>
      </c>
      <c r="V51" s="214" t="s">
        <v>332</v>
      </c>
    </row>
    <row r="52" spans="1:24" x14ac:dyDescent="0.25">
      <c r="D52" s="229" t="s">
        <v>352</v>
      </c>
      <c r="E52" s="116"/>
      <c r="F52" s="186"/>
      <c r="G52" s="186"/>
      <c r="H52" s="183"/>
      <c r="I52" s="184"/>
    </row>
    <row r="53" spans="1:24" x14ac:dyDescent="0.25">
      <c r="D53" s="228" t="s">
        <v>353</v>
      </c>
      <c r="E53" s="116"/>
      <c r="F53" s="186"/>
      <c r="G53" s="186"/>
      <c r="H53" s="183"/>
      <c r="I53" s="184"/>
    </row>
    <row r="54" spans="1:24" x14ac:dyDescent="0.25">
      <c r="D54" s="228" t="s">
        <v>354</v>
      </c>
      <c r="E54" s="192" t="s">
        <v>356</v>
      </c>
      <c r="F54" s="186"/>
      <c r="G54" s="186"/>
      <c r="H54" s="183"/>
      <c r="I54" s="184"/>
    </row>
    <row r="55" spans="1:24" s="170" customFormat="1" ht="16.5" customHeight="1" x14ac:dyDescent="0.3">
      <c r="A55" s="221"/>
      <c r="C55" s="191"/>
      <c r="D55" s="228" t="s">
        <v>355</v>
      </c>
      <c r="E55" s="185"/>
      <c r="F55" s="185"/>
      <c r="G55" s="185"/>
      <c r="H55" s="185"/>
      <c r="I55" s="185"/>
      <c r="K55" s="200"/>
      <c r="W55" s="200"/>
      <c r="X55" s="200"/>
    </row>
    <row r="56" spans="1:24" s="175" customFormat="1" x14ac:dyDescent="0.25">
      <c r="A56" s="197"/>
      <c r="C56" s="194" t="s">
        <v>357</v>
      </c>
      <c r="I56" s="171"/>
      <c r="J56" s="172"/>
      <c r="K56" s="172"/>
      <c r="W56" s="176"/>
      <c r="X56" s="174"/>
    </row>
    <row r="57" spans="1:24" s="175" customFormat="1" ht="46.5" x14ac:dyDescent="0.25">
      <c r="A57" s="197">
        <v>111</v>
      </c>
      <c r="C57" s="1393"/>
      <c r="D57" s="1394"/>
      <c r="E57" s="1394"/>
      <c r="F57" s="1394"/>
      <c r="G57" s="1394"/>
      <c r="H57" s="1394"/>
      <c r="I57" s="1394"/>
      <c r="J57" s="1395"/>
      <c r="K57" s="172"/>
      <c r="W57" s="176"/>
      <c r="X57" s="177"/>
    </row>
    <row r="58" spans="1:24" s="175" customFormat="1" x14ac:dyDescent="0.25">
      <c r="A58" s="197"/>
      <c r="I58" s="171"/>
      <c r="W58" s="178"/>
    </row>
    <row r="59" spans="1:24" s="173" customFormat="1" x14ac:dyDescent="0.25">
      <c r="A59" s="222"/>
      <c r="I59" s="187"/>
      <c r="W59" s="179"/>
    </row>
    <row r="60" spans="1:24" s="173" customFormat="1" x14ac:dyDescent="0.25">
      <c r="A60" s="222"/>
      <c r="I60" s="187"/>
      <c r="W60" s="188"/>
    </row>
    <row r="61" spans="1:24" s="173" customFormat="1" ht="18" customHeight="1" x14ac:dyDescent="0.25">
      <c r="A61" s="222"/>
      <c r="I61" s="187"/>
      <c r="W61" s="188"/>
    </row>
    <row r="62" spans="1:24" s="173" customFormat="1" x14ac:dyDescent="0.25">
      <c r="A62" s="222"/>
      <c r="I62" s="187"/>
      <c r="W62" s="188"/>
    </row>
  </sheetData>
  <mergeCells count="79">
    <mergeCell ref="E5:F5"/>
    <mergeCell ref="G5:I5"/>
    <mergeCell ref="E6:F6"/>
    <mergeCell ref="E7:F7"/>
    <mergeCell ref="C10:D11"/>
    <mergeCell ref="E10:E11"/>
    <mergeCell ref="F10:H10"/>
    <mergeCell ref="I10:J11"/>
    <mergeCell ref="C17:D17"/>
    <mergeCell ref="I17:J17"/>
    <mergeCell ref="C18:D18"/>
    <mergeCell ref="I18:J18"/>
    <mergeCell ref="C12:D12"/>
    <mergeCell ref="C13:D13"/>
    <mergeCell ref="I13:J13"/>
    <mergeCell ref="C14:D14"/>
    <mergeCell ref="I14:J14"/>
    <mergeCell ref="C15:D15"/>
    <mergeCell ref="I15:J15"/>
    <mergeCell ref="C16:D16"/>
    <mergeCell ref="I16:J16"/>
    <mergeCell ref="C20:D20"/>
    <mergeCell ref="I20:J20"/>
    <mergeCell ref="C21:D21"/>
    <mergeCell ref="I21:J21"/>
    <mergeCell ref="C19:D19"/>
    <mergeCell ref="I19:J19"/>
    <mergeCell ref="C25:D25"/>
    <mergeCell ref="I25:J25"/>
    <mergeCell ref="C22:D22"/>
    <mergeCell ref="I22:J22"/>
    <mergeCell ref="C23:D23"/>
    <mergeCell ref="I23:J23"/>
    <mergeCell ref="C24:D24"/>
    <mergeCell ref="I24:J24"/>
    <mergeCell ref="C27:D27"/>
    <mergeCell ref="I27:J27"/>
    <mergeCell ref="C28:D28"/>
    <mergeCell ref="I28:J28"/>
    <mergeCell ref="C26:D26"/>
    <mergeCell ref="I26:J26"/>
    <mergeCell ref="C31:D31"/>
    <mergeCell ref="I31:J31"/>
    <mergeCell ref="C29:D29"/>
    <mergeCell ref="I29:J29"/>
    <mergeCell ref="C30:D30"/>
    <mergeCell ref="I30:J30"/>
    <mergeCell ref="C34:D34"/>
    <mergeCell ref="I34:J34"/>
    <mergeCell ref="C35:D35"/>
    <mergeCell ref="I35:J35"/>
    <mergeCell ref="C32:D32"/>
    <mergeCell ref="I32:J32"/>
    <mergeCell ref="C33:D33"/>
    <mergeCell ref="I33:J33"/>
    <mergeCell ref="C40:D40"/>
    <mergeCell ref="I40:J40"/>
    <mergeCell ref="C39:D39"/>
    <mergeCell ref="I39:J39"/>
    <mergeCell ref="C36:D36"/>
    <mergeCell ref="I36:J36"/>
    <mergeCell ref="C37:D37"/>
    <mergeCell ref="I37:J37"/>
    <mergeCell ref="C38:D38"/>
    <mergeCell ref="I38:J38"/>
    <mergeCell ref="C43:D43"/>
    <mergeCell ref="I43:J43"/>
    <mergeCell ref="C41:D41"/>
    <mergeCell ref="I41:J41"/>
    <mergeCell ref="C42:D42"/>
    <mergeCell ref="I42:J42"/>
    <mergeCell ref="C57:J57"/>
    <mergeCell ref="L45:P45"/>
    <mergeCell ref="R45:V45"/>
    <mergeCell ref="F46:F47"/>
    <mergeCell ref="G46:G47"/>
    <mergeCell ref="I46:I47"/>
    <mergeCell ref="L47:P47"/>
    <mergeCell ref="R47:V47"/>
  </mergeCells>
  <conditionalFormatting sqref="C13:D42">
    <cfRule type="duplicateValues" dxfId="97" priority="183"/>
    <cfRule type="duplicateValues" dxfId="96" priority="184"/>
    <cfRule type="duplicateValues" dxfId="95" priority="185"/>
  </conditionalFormatting>
  <dataValidations count="1">
    <dataValidation type="list" allowBlank="1" showInputMessage="1" showErrorMessage="1" sqref="E13:E44" xr:uid="{00000000-0002-0000-1800-000000000000}">
      <formula1>$G$6:$G$8</formula1>
    </dataValidation>
  </dataValidations>
  <pageMargins left="0.43307086614173229" right="0.54" top="0.45" bottom="0.47" header="0.31496062992125984" footer="0.31496062992125984"/>
  <pageSetup paperSize="9" scale="56"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pageSetUpPr fitToPage="1"/>
  </sheetPr>
  <dimension ref="A1:H60"/>
  <sheetViews>
    <sheetView view="pageBreakPreview" zoomScaleNormal="100" zoomScaleSheetLayoutView="100" workbookViewId="0"/>
  </sheetViews>
  <sheetFormatPr baseColWidth="10" defaultRowHeight="15" x14ac:dyDescent="0.25"/>
  <cols>
    <col min="1" max="1" width="2" style="850" customWidth="1"/>
    <col min="2" max="2" width="22.28515625" customWidth="1"/>
    <col min="3" max="3" width="4.7109375" customWidth="1"/>
    <col min="4" max="4" width="6.5703125" customWidth="1"/>
    <col min="5" max="5" width="30.28515625" customWidth="1"/>
  </cols>
  <sheetData>
    <row r="1" spans="2:6" ht="18.75" x14ac:dyDescent="0.25">
      <c r="B1" s="830"/>
    </row>
    <row r="2" spans="2:6" ht="18.75" x14ac:dyDescent="0.25">
      <c r="B2" s="1443" t="s">
        <v>2187</v>
      </c>
      <c r="C2" s="1443"/>
      <c r="D2" s="1443"/>
      <c r="E2" s="1443"/>
      <c r="F2" s="1443"/>
    </row>
    <row r="3" spans="2:6" ht="18.75" x14ac:dyDescent="0.25">
      <c r="B3" s="1443" t="s">
        <v>2188</v>
      </c>
      <c r="C3" s="1443"/>
      <c r="D3" s="1443"/>
      <c r="E3" s="1443"/>
      <c r="F3" s="1443"/>
    </row>
    <row r="4" spans="2:6" ht="15.75" thickBot="1" x14ac:dyDescent="0.3">
      <c r="B4" s="831"/>
    </row>
    <row r="5" spans="2:6" ht="18.75" x14ac:dyDescent="0.25">
      <c r="B5" s="840" t="s">
        <v>2189</v>
      </c>
      <c r="C5" s="1444"/>
      <c r="D5" s="1444"/>
      <c r="E5" s="1444"/>
      <c r="F5" s="1445"/>
    </row>
    <row r="6" spans="2:6" ht="18.75" x14ac:dyDescent="0.25">
      <c r="B6" s="841" t="s">
        <v>2190</v>
      </c>
      <c r="C6" s="1446"/>
      <c r="D6" s="1446"/>
      <c r="E6" s="1446"/>
      <c r="F6" s="1447"/>
    </row>
    <row r="7" spans="2:6" ht="18.75" x14ac:dyDescent="0.25">
      <c r="B7" s="841" t="s">
        <v>2191</v>
      </c>
      <c r="C7" s="1446"/>
      <c r="D7" s="1446"/>
      <c r="E7" s="1446"/>
      <c r="F7" s="1447"/>
    </row>
    <row r="8" spans="2:6" ht="19.5" thickBot="1" x14ac:dyDescent="0.3">
      <c r="B8" s="842" t="s">
        <v>2192</v>
      </c>
      <c r="C8" s="1448"/>
      <c r="D8" s="1448"/>
      <c r="E8" s="1448"/>
      <c r="F8" s="1449"/>
    </row>
    <row r="9" spans="2:6" x14ac:dyDescent="0.25">
      <c r="B9" s="832"/>
    </row>
    <row r="10" spans="2:6" ht="15.75" thickBot="1" x14ac:dyDescent="0.3">
      <c r="B10" s="844" t="s">
        <v>2193</v>
      </c>
      <c r="C10" s="843"/>
      <c r="D10" s="843"/>
      <c r="F10" t="s">
        <v>2221</v>
      </c>
    </row>
    <row r="11" spans="2:6" ht="15.75" thickBot="1" x14ac:dyDescent="0.3">
      <c r="B11" s="1452" t="s">
        <v>2194</v>
      </c>
      <c r="C11" s="1453"/>
      <c r="D11" s="834"/>
      <c r="E11" s="1450" t="s">
        <v>245</v>
      </c>
      <c r="F11" s="1451"/>
    </row>
    <row r="12" spans="2:6" ht="15" customHeight="1" x14ac:dyDescent="0.25">
      <c r="B12" s="1436" t="s">
        <v>2195</v>
      </c>
      <c r="C12" s="1437"/>
      <c r="D12" s="1434"/>
      <c r="E12" s="1428"/>
      <c r="F12" s="1429"/>
    </row>
    <row r="13" spans="2:6" ht="15.75" customHeight="1" thickBot="1" x14ac:dyDescent="0.3">
      <c r="B13" s="1438"/>
      <c r="C13" s="1439"/>
      <c r="D13" s="1435"/>
      <c r="E13" s="1430"/>
      <c r="F13" s="1431"/>
    </row>
    <row r="14" spans="2:6" ht="15" customHeight="1" x14ac:dyDescent="0.25">
      <c r="B14" s="1436" t="s">
        <v>2196</v>
      </c>
      <c r="C14" s="1437"/>
      <c r="D14" s="1434"/>
      <c r="E14" s="1428"/>
      <c r="F14" s="1429"/>
    </row>
    <row r="15" spans="2:6" ht="15.75" customHeight="1" thickBot="1" x14ac:dyDescent="0.3">
      <c r="B15" s="1438"/>
      <c r="C15" s="1439"/>
      <c r="D15" s="1435"/>
      <c r="E15" s="1430"/>
      <c r="F15" s="1431"/>
    </row>
    <row r="16" spans="2:6" ht="15" customHeight="1" x14ac:dyDescent="0.25">
      <c r="B16" s="1436" t="s">
        <v>2197</v>
      </c>
      <c r="C16" s="1437"/>
      <c r="D16" s="1434"/>
      <c r="E16" s="1428"/>
      <c r="F16" s="1429"/>
    </row>
    <row r="17" spans="2:8" ht="15.75" customHeight="1" thickBot="1" x14ac:dyDescent="0.3">
      <c r="B17" s="1438"/>
      <c r="C17" s="1439"/>
      <c r="D17" s="1435"/>
      <c r="E17" s="1430"/>
      <c r="F17" s="1431"/>
    </row>
    <row r="18" spans="2:8" ht="15.75" customHeight="1" x14ac:dyDescent="0.25">
      <c r="B18" s="845"/>
      <c r="C18" s="845"/>
      <c r="D18" s="846"/>
    </row>
    <row r="19" spans="2:8" x14ac:dyDescent="0.25">
      <c r="B19" s="844" t="s">
        <v>2198</v>
      </c>
    </row>
    <row r="20" spans="2:8" x14ac:dyDescent="0.25">
      <c r="B20" s="833" t="s">
        <v>2199</v>
      </c>
      <c r="E20" s="833" t="s">
        <v>2200</v>
      </c>
      <c r="H20" s="833"/>
    </row>
    <row r="21" spans="2:8" ht="30" x14ac:dyDescent="0.25">
      <c r="B21" s="1433" t="s">
        <v>2220</v>
      </c>
      <c r="C21" s="1433"/>
      <c r="E21" s="833" t="s">
        <v>2202</v>
      </c>
    </row>
    <row r="22" spans="2:8" ht="30" x14ac:dyDescent="0.25">
      <c r="B22" s="1433" t="s">
        <v>2201</v>
      </c>
      <c r="C22" s="1433"/>
      <c r="E22" s="833" t="s">
        <v>2202</v>
      </c>
    </row>
    <row r="23" spans="2:8" ht="30" x14ac:dyDescent="0.25">
      <c r="B23" s="1433" t="s">
        <v>2201</v>
      </c>
      <c r="C23" s="1433"/>
      <c r="E23" s="833" t="s">
        <v>2202</v>
      </c>
    </row>
    <row r="24" spans="2:8" ht="30" x14ac:dyDescent="0.25">
      <c r="B24" s="1433" t="s">
        <v>2201</v>
      </c>
      <c r="C24" s="1433"/>
      <c r="E24" s="833" t="s">
        <v>2202</v>
      </c>
    </row>
    <row r="25" spans="2:8" ht="30" x14ac:dyDescent="0.25">
      <c r="B25" s="1433" t="s">
        <v>2201</v>
      </c>
      <c r="C25" s="1433"/>
      <c r="E25" s="833" t="s">
        <v>2202</v>
      </c>
    </row>
    <row r="26" spans="2:8" ht="30" x14ac:dyDescent="0.25">
      <c r="B26" s="1433" t="s">
        <v>2201</v>
      </c>
      <c r="C26" s="1433"/>
      <c r="E26" s="833" t="s">
        <v>2202</v>
      </c>
    </row>
    <row r="27" spans="2:8" x14ac:dyDescent="0.25">
      <c r="B27" s="847"/>
      <c r="C27" s="847"/>
      <c r="E27" s="833"/>
    </row>
    <row r="28" spans="2:8" ht="17.25" x14ac:dyDescent="0.25">
      <c r="B28" s="848" t="s">
        <v>2203</v>
      </c>
    </row>
    <row r="29" spans="2:8" x14ac:dyDescent="0.25">
      <c r="B29" s="849" t="s">
        <v>2204</v>
      </c>
    </row>
    <row r="30" spans="2:8" x14ac:dyDescent="0.25">
      <c r="B30" s="832"/>
    </row>
    <row r="31" spans="2:8" x14ac:dyDescent="0.25">
      <c r="B31" s="1441" t="s">
        <v>2205</v>
      </c>
      <c r="C31" s="1441"/>
      <c r="E31" s="1442" t="s">
        <v>2218</v>
      </c>
      <c r="F31" s="1442"/>
    </row>
    <row r="32" spans="2:8" x14ac:dyDescent="0.25">
      <c r="B32" s="832"/>
    </row>
    <row r="33" spans="1:7" x14ac:dyDescent="0.25">
      <c r="B33" s="832"/>
    </row>
    <row r="34" spans="1:7" x14ac:dyDescent="0.25">
      <c r="B34" s="1441" t="s">
        <v>2205</v>
      </c>
      <c r="C34" s="1441"/>
      <c r="E34" s="1442" t="s">
        <v>2219</v>
      </c>
      <c r="F34" s="1442"/>
    </row>
    <row r="35" spans="1:7" x14ac:dyDescent="0.25">
      <c r="B35" s="832"/>
    </row>
    <row r="36" spans="1:7" x14ac:dyDescent="0.25">
      <c r="B36" s="832"/>
    </row>
    <row r="37" spans="1:7" ht="16.5" x14ac:dyDescent="0.25">
      <c r="B37" s="835" t="s">
        <v>2206</v>
      </c>
    </row>
    <row r="38" spans="1:7" ht="15.75" x14ac:dyDescent="0.25">
      <c r="B38" s="836"/>
    </row>
    <row r="39" spans="1:7" ht="15.75" x14ac:dyDescent="0.25">
      <c r="B39" s="837" t="s">
        <v>2207</v>
      </c>
    </row>
    <row r="40" spans="1:7" ht="15.75" x14ac:dyDescent="0.25">
      <c r="B40" s="838"/>
    </row>
    <row r="41" spans="1:7" ht="46.5" x14ac:dyDescent="0.25">
      <c r="A41" s="850">
        <v>111</v>
      </c>
      <c r="B41" s="1440" t="s">
        <v>2208</v>
      </c>
      <c r="C41" s="1440"/>
      <c r="D41" s="1440"/>
      <c r="E41" s="1440"/>
      <c r="F41" s="1440"/>
      <c r="G41" s="1440"/>
    </row>
    <row r="42" spans="1:7" ht="15.75" x14ac:dyDescent="0.25">
      <c r="B42" s="851"/>
      <c r="C42" s="852"/>
      <c r="D42" s="852"/>
      <c r="E42" s="852"/>
      <c r="F42" s="852"/>
      <c r="G42" s="852"/>
    </row>
    <row r="43" spans="1:7" ht="15.75" x14ac:dyDescent="0.25">
      <c r="B43" s="1440" t="s">
        <v>2209</v>
      </c>
      <c r="C43" s="1440"/>
      <c r="D43" s="1440"/>
      <c r="E43" s="1440"/>
      <c r="F43" s="1440"/>
      <c r="G43" s="1440"/>
    </row>
    <row r="44" spans="1:7" ht="15.75" x14ac:dyDescent="0.25">
      <c r="B44" s="851"/>
      <c r="C44" s="852"/>
      <c r="D44" s="852"/>
      <c r="E44" s="852"/>
      <c r="F44" s="852"/>
      <c r="G44" s="852"/>
    </row>
    <row r="45" spans="1:7" ht="31.5" customHeight="1" x14ac:dyDescent="0.25">
      <c r="B45" s="1432" t="s">
        <v>2210</v>
      </c>
      <c r="C45" s="1432"/>
      <c r="D45" s="1432"/>
      <c r="E45" s="1432"/>
      <c r="F45" s="852"/>
      <c r="G45" s="852"/>
    </row>
    <row r="46" spans="1:7" ht="15.75" x14ac:dyDescent="0.25">
      <c r="B46" s="853"/>
      <c r="C46" s="852"/>
      <c r="D46" s="852"/>
      <c r="E46" s="852"/>
      <c r="F46" s="852"/>
      <c r="G46" s="852"/>
    </row>
    <row r="47" spans="1:7" ht="61.5" x14ac:dyDescent="0.25">
      <c r="A47" s="850">
        <v>1111</v>
      </c>
      <c r="B47" s="1440" t="s">
        <v>2211</v>
      </c>
      <c r="C47" s="1440"/>
      <c r="D47" s="1440"/>
      <c r="E47" s="1440"/>
      <c r="F47" s="1440"/>
      <c r="G47" s="1440"/>
    </row>
    <row r="48" spans="1:7" ht="15.75" x14ac:dyDescent="0.25">
      <c r="B48" s="851"/>
      <c r="C48" s="852"/>
      <c r="D48" s="852"/>
      <c r="E48" s="852"/>
      <c r="F48" s="852"/>
      <c r="G48" s="852"/>
    </row>
    <row r="49" spans="1:7" ht="46.5" x14ac:dyDescent="0.25">
      <c r="A49" s="850">
        <v>111</v>
      </c>
      <c r="B49" s="1440" t="s">
        <v>2212</v>
      </c>
      <c r="C49" s="1440"/>
      <c r="D49" s="1440"/>
      <c r="E49" s="1440"/>
      <c r="F49" s="1440"/>
      <c r="G49" s="1440"/>
    </row>
    <row r="50" spans="1:7" ht="15.75" x14ac:dyDescent="0.25">
      <c r="B50" s="851"/>
      <c r="C50" s="852"/>
      <c r="D50" s="852"/>
      <c r="E50" s="852"/>
      <c r="F50" s="852"/>
      <c r="G50" s="852"/>
    </row>
    <row r="51" spans="1:7" ht="31.5" customHeight="1" x14ac:dyDescent="0.25">
      <c r="B51" s="1432" t="s">
        <v>2213</v>
      </c>
      <c r="C51" s="1432"/>
      <c r="D51" s="1432"/>
      <c r="E51" s="1432"/>
      <c r="F51" s="852"/>
      <c r="G51" s="852"/>
    </row>
    <row r="52" spans="1:7" ht="15.75" x14ac:dyDescent="0.25">
      <c r="B52" s="853"/>
      <c r="C52" s="852"/>
      <c r="D52" s="852"/>
      <c r="E52" s="852"/>
      <c r="F52" s="852"/>
      <c r="G52" s="852"/>
    </row>
    <row r="53" spans="1:7" ht="46.5" x14ac:dyDescent="0.25">
      <c r="A53" s="850">
        <v>111</v>
      </c>
      <c r="B53" s="1440" t="s">
        <v>2214</v>
      </c>
      <c r="C53" s="1440"/>
      <c r="D53" s="1440"/>
      <c r="E53" s="1440"/>
      <c r="F53" s="1440"/>
      <c r="G53" s="1440"/>
    </row>
    <row r="54" spans="1:7" ht="15.75" x14ac:dyDescent="0.25">
      <c r="B54" s="851"/>
      <c r="C54" s="852"/>
      <c r="D54" s="852"/>
      <c r="E54" s="852"/>
      <c r="F54" s="852"/>
      <c r="G54" s="852"/>
    </row>
    <row r="55" spans="1:7" ht="46.5" x14ac:dyDescent="0.25">
      <c r="A55" s="850">
        <v>111</v>
      </c>
      <c r="B55" s="1440" t="s">
        <v>2215</v>
      </c>
      <c r="C55" s="1440"/>
      <c r="D55" s="1440"/>
      <c r="E55" s="1440"/>
      <c r="F55" s="1440"/>
      <c r="G55" s="1440"/>
    </row>
    <row r="56" spans="1:7" ht="15.75" x14ac:dyDescent="0.25">
      <c r="B56" s="851"/>
      <c r="C56" s="852"/>
      <c r="D56" s="852"/>
      <c r="E56" s="852"/>
      <c r="F56" s="852"/>
      <c r="G56" s="852"/>
    </row>
    <row r="57" spans="1:7" ht="31.5" customHeight="1" x14ac:dyDescent="0.25">
      <c r="B57" s="1432" t="s">
        <v>2216</v>
      </c>
      <c r="C57" s="1432"/>
      <c r="D57" s="1432"/>
      <c r="E57" s="1432"/>
      <c r="F57" s="852"/>
      <c r="G57" s="852"/>
    </row>
    <row r="58" spans="1:7" ht="15.75" x14ac:dyDescent="0.25">
      <c r="B58" s="853"/>
      <c r="C58" s="852"/>
      <c r="D58" s="852"/>
      <c r="E58" s="852"/>
      <c r="F58" s="852"/>
      <c r="G58" s="852"/>
    </row>
    <row r="59" spans="1:7" ht="46.5" x14ac:dyDescent="0.25">
      <c r="A59" s="850">
        <v>111</v>
      </c>
      <c r="B59" s="1440" t="s">
        <v>2217</v>
      </c>
      <c r="C59" s="1440"/>
      <c r="D59" s="1440"/>
      <c r="E59" s="1440"/>
      <c r="F59" s="1440"/>
      <c r="G59" s="1440"/>
    </row>
    <row r="60" spans="1:7" ht="15.75" x14ac:dyDescent="0.25">
      <c r="B60" s="839"/>
    </row>
  </sheetData>
  <mergeCells count="37">
    <mergeCell ref="B59:G59"/>
    <mergeCell ref="B2:F2"/>
    <mergeCell ref="B3:F3"/>
    <mergeCell ref="C5:F5"/>
    <mergeCell ref="C6:F6"/>
    <mergeCell ref="C7:F7"/>
    <mergeCell ref="C8:F8"/>
    <mergeCell ref="E11:F11"/>
    <mergeCell ref="E12:F13"/>
    <mergeCell ref="E14:F15"/>
    <mergeCell ref="B41:G41"/>
    <mergeCell ref="B43:G43"/>
    <mergeCell ref="B47:G47"/>
    <mergeCell ref="B49:G49"/>
    <mergeCell ref="B53:G53"/>
    <mergeCell ref="B11:C11"/>
    <mergeCell ref="B34:C34"/>
    <mergeCell ref="E31:F31"/>
    <mergeCell ref="E34:F34"/>
    <mergeCell ref="B45:E45"/>
    <mergeCell ref="B51:E51"/>
    <mergeCell ref="E16:F17"/>
    <mergeCell ref="B57:E57"/>
    <mergeCell ref="B24:C24"/>
    <mergeCell ref="D16:D17"/>
    <mergeCell ref="B12:C13"/>
    <mergeCell ref="D12:D13"/>
    <mergeCell ref="D14:D15"/>
    <mergeCell ref="B14:C15"/>
    <mergeCell ref="B16:C17"/>
    <mergeCell ref="B21:C21"/>
    <mergeCell ref="B22:C22"/>
    <mergeCell ref="B23:C23"/>
    <mergeCell ref="B55:G55"/>
    <mergeCell ref="B25:C25"/>
    <mergeCell ref="B26:C26"/>
    <mergeCell ref="B31:C31"/>
  </mergeCells>
  <pageMargins left="0.48" right="0.54" top="0.48" bottom="0.48" header="0.31496062992125984" footer="0.31496062992125984"/>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0A9B4-DFC3-4CD5-A53A-A431EA087CED}">
  <sheetPr>
    <tabColor rgb="FF00B0F0"/>
  </sheetPr>
  <dimension ref="A1:R75"/>
  <sheetViews>
    <sheetView view="pageBreakPreview" topLeftCell="A22" zoomScaleNormal="110" zoomScaleSheetLayoutView="100" workbookViewId="0">
      <selection activeCell="G41" sqref="G41"/>
    </sheetView>
  </sheetViews>
  <sheetFormatPr baseColWidth="10" defaultRowHeight="15" x14ac:dyDescent="0.25"/>
  <cols>
    <col min="1" max="1" width="1.7109375" style="74" customWidth="1"/>
    <col min="2" max="2" width="2.7109375" customWidth="1"/>
    <col min="3" max="3" width="19.28515625" customWidth="1"/>
    <col min="4" max="4" width="67.710937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7.140625"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637" t="s">
        <v>2443</v>
      </c>
    </row>
    <row r="3" spans="1:17" ht="9" customHeight="1" x14ac:dyDescent="0.3">
      <c r="D3" s="99"/>
      <c r="E3" s="99"/>
      <c r="F3" s="99"/>
      <c r="G3" s="99"/>
      <c r="H3" s="99"/>
      <c r="I3" s="99"/>
      <c r="J3" s="99"/>
      <c r="K3" s="99"/>
      <c r="L3" s="99"/>
      <c r="M3" s="99"/>
      <c r="N3" s="99"/>
      <c r="O3" s="99"/>
      <c r="P3" s="1176" t="s">
        <v>154</v>
      </c>
      <c r="Q3" s="1638"/>
    </row>
    <row r="4" spans="1:17" s="56" customFormat="1" ht="15.75" customHeight="1" x14ac:dyDescent="0.25">
      <c r="A4" s="75"/>
      <c r="B4" s="1639" t="s">
        <v>84</v>
      </c>
      <c r="C4" s="1639"/>
      <c r="D4" s="56" t="s">
        <v>150</v>
      </c>
      <c r="P4" s="1176"/>
      <c r="Q4" s="1640"/>
    </row>
    <row r="5" spans="1:17" s="56" customFormat="1" ht="15.75" customHeight="1" thickBot="1" x14ac:dyDescent="0.3">
      <c r="A5" s="75"/>
      <c r="B5" s="1639" t="s">
        <v>85</v>
      </c>
      <c r="C5" s="1639"/>
      <c r="D5" s="56" t="s">
        <v>3078</v>
      </c>
      <c r="H5" s="1177" t="s">
        <v>162</v>
      </c>
      <c r="I5" s="1177"/>
      <c r="J5" s="1177"/>
      <c r="K5" s="1177"/>
      <c r="L5" s="1013"/>
      <c r="M5" s="1013" t="s">
        <v>147</v>
      </c>
      <c r="N5" s="1177"/>
      <c r="O5" s="1177"/>
      <c r="P5" s="1177"/>
    </row>
    <row r="6" spans="1:17" s="56" customFormat="1" ht="15.75" x14ac:dyDescent="0.25">
      <c r="A6" s="75"/>
      <c r="B6" s="1639" t="s">
        <v>86</v>
      </c>
      <c r="C6" s="1639"/>
      <c r="D6" s="72" t="s">
        <v>643</v>
      </c>
      <c r="H6" s="1181" t="s">
        <v>161</v>
      </c>
      <c r="I6" s="1181"/>
      <c r="J6" s="1181"/>
      <c r="K6" s="1181"/>
      <c r="L6" s="1012"/>
      <c r="M6" s="1012"/>
      <c r="N6" s="1301" t="s">
        <v>2779</v>
      </c>
      <c r="O6" s="1302"/>
      <c r="P6" s="1302"/>
      <c r="Q6" s="1641" t="s">
        <v>159</v>
      </c>
    </row>
    <row r="7" spans="1:17" s="56" customFormat="1" ht="15.75" x14ac:dyDescent="0.25">
      <c r="A7" s="75"/>
      <c r="B7" s="1639" t="s">
        <v>87</v>
      </c>
      <c r="C7" s="1639"/>
      <c r="D7" s="56" t="s">
        <v>151</v>
      </c>
      <c r="E7" s="72" t="s">
        <v>163</v>
      </c>
      <c r="H7" s="1178">
        <v>45162</v>
      </c>
      <c r="I7" s="1179"/>
      <c r="J7" s="1179"/>
      <c r="K7" s="1179"/>
      <c r="L7" s="1178">
        <v>45162</v>
      </c>
      <c r="M7" s="1178"/>
      <c r="N7" s="1303"/>
      <c r="O7" s="1179"/>
      <c r="P7" s="1179"/>
      <c r="Q7" s="385" t="s">
        <v>160</v>
      </c>
    </row>
    <row r="8" spans="1:17" s="56" customFormat="1" ht="16.5" thickBot="1" x14ac:dyDescent="0.3">
      <c r="A8" s="75"/>
      <c r="B8" s="1639" t="s">
        <v>88</v>
      </c>
      <c r="C8" s="1639"/>
      <c r="D8" s="56" t="s">
        <v>152</v>
      </c>
      <c r="E8" s="72" t="s">
        <v>163</v>
      </c>
      <c r="H8" s="1178">
        <f>+H7+20</f>
        <v>45182</v>
      </c>
      <c r="I8" s="1179"/>
      <c r="J8" s="1179"/>
      <c r="K8" s="1179"/>
      <c r="L8" s="1178">
        <f>+L7+1</f>
        <v>45163</v>
      </c>
      <c r="M8" s="1178"/>
      <c r="N8" s="1245"/>
      <c r="O8" s="1246"/>
      <c r="P8" s="1246"/>
      <c r="Q8" s="1642"/>
    </row>
    <row r="9" spans="1:17" s="56" customFormat="1" ht="33" x14ac:dyDescent="0.25">
      <c r="A9" s="75">
        <v>11</v>
      </c>
      <c r="B9" s="1643" t="s">
        <v>166</v>
      </c>
      <c r="C9" s="1643"/>
      <c r="D9" s="1188" t="s">
        <v>645</v>
      </c>
      <c r="E9" s="1188"/>
      <c r="F9" s="1188"/>
      <c r="G9" s="1188"/>
      <c r="H9" s="1188"/>
      <c r="I9" s="1188"/>
      <c r="J9" s="1188"/>
      <c r="K9" s="1188"/>
      <c r="L9" s="1188"/>
      <c r="M9" s="1188"/>
      <c r="N9" s="1188"/>
      <c r="O9" s="1188"/>
      <c r="P9" s="1188"/>
      <c r="Q9" s="1188"/>
    </row>
    <row r="10" spans="1:17" s="56" customFormat="1" ht="33" x14ac:dyDescent="0.25">
      <c r="A10" s="75">
        <v>11</v>
      </c>
      <c r="B10" s="1643"/>
      <c r="C10" s="1643"/>
      <c r="D10" s="1188" t="s">
        <v>646</v>
      </c>
      <c r="E10" s="1188"/>
      <c r="F10" s="1188"/>
      <c r="G10" s="1188"/>
      <c r="H10" s="1188"/>
      <c r="I10" s="1188"/>
      <c r="J10" s="1188"/>
      <c r="K10" s="1188"/>
      <c r="L10" s="1188"/>
      <c r="M10" s="1188"/>
      <c r="N10" s="1188"/>
      <c r="O10" s="1188"/>
      <c r="P10" s="1188"/>
      <c r="Q10" s="1188"/>
    </row>
    <row r="11" spans="1:17" s="56" customFormat="1" ht="15.75" x14ac:dyDescent="0.25">
      <c r="A11" s="754"/>
      <c r="B11" s="1644"/>
      <c r="C11" s="1644"/>
      <c r="D11" s="966" t="s">
        <v>2777</v>
      </c>
      <c r="E11" s="1011"/>
      <c r="F11" s="1011"/>
      <c r="G11" s="1011"/>
      <c r="H11" s="1011"/>
      <c r="I11" s="1011"/>
      <c r="J11" s="1011"/>
      <c r="K11" s="1011"/>
      <c r="L11" s="1011"/>
      <c r="M11" s="1011"/>
      <c r="N11" s="1011"/>
      <c r="O11" s="1011"/>
      <c r="P11" s="1011"/>
    </row>
    <row r="12" spans="1:17" s="86" customFormat="1" ht="15" customHeight="1" x14ac:dyDescent="0.2">
      <c r="A12" s="754"/>
      <c r="B12" s="1189" t="s">
        <v>153</v>
      </c>
      <c r="C12" s="1189"/>
      <c r="D12" s="1189"/>
      <c r="I12" s="90" t="s">
        <v>146</v>
      </c>
      <c r="N12" s="90" t="s">
        <v>167</v>
      </c>
    </row>
    <row r="13" spans="1:17" s="86" customFormat="1" ht="14.25" x14ac:dyDescent="0.2">
      <c r="A13" s="754"/>
      <c r="B13" s="84" t="s">
        <v>139</v>
      </c>
      <c r="C13" s="86" t="s">
        <v>91</v>
      </c>
      <c r="D13" s="86" t="s">
        <v>169</v>
      </c>
      <c r="E13" s="757" t="s">
        <v>2057</v>
      </c>
      <c r="H13" s="88"/>
      <c r="I13" s="1645" t="s">
        <v>155</v>
      </c>
      <c r="K13" s="88"/>
      <c r="L13" s="88"/>
      <c r="N13" s="1646" t="s">
        <v>134</v>
      </c>
      <c r="O13" s="1645"/>
    </row>
    <row r="14" spans="1:17" s="86" customFormat="1" ht="12.75" x14ac:dyDescent="0.2">
      <c r="A14" s="754"/>
      <c r="B14" s="84" t="s">
        <v>140</v>
      </c>
      <c r="C14" s="86" t="s">
        <v>92</v>
      </c>
      <c r="D14" s="86" t="s">
        <v>170</v>
      </c>
      <c r="H14" s="88"/>
      <c r="I14" s="1645" t="s">
        <v>147</v>
      </c>
      <c r="J14" s="87"/>
      <c r="K14" s="88"/>
      <c r="L14" s="88"/>
      <c r="M14" s="96" t="s">
        <v>136</v>
      </c>
      <c r="N14" s="1645" t="s">
        <v>157</v>
      </c>
      <c r="O14" s="1645"/>
    </row>
    <row r="15" spans="1:17" s="86" customFormat="1" ht="12.75" x14ac:dyDescent="0.2">
      <c r="A15" s="754"/>
      <c r="B15" s="84" t="s">
        <v>136</v>
      </c>
      <c r="C15" s="86" t="s">
        <v>93</v>
      </c>
      <c r="D15" s="86" t="s">
        <v>171</v>
      </c>
      <c r="H15" s="88"/>
      <c r="I15" s="1645" t="s">
        <v>148</v>
      </c>
      <c r="J15" s="87"/>
      <c r="K15" s="88"/>
      <c r="L15" s="88"/>
      <c r="M15" s="96" t="s">
        <v>137</v>
      </c>
      <c r="N15" s="1645" t="s">
        <v>156</v>
      </c>
      <c r="O15" s="1645"/>
    </row>
    <row r="16" spans="1:17" s="86" customFormat="1" ht="12.75" x14ac:dyDescent="0.2">
      <c r="A16" s="754"/>
      <c r="C16" s="84"/>
      <c r="D16" s="86" t="s">
        <v>172</v>
      </c>
      <c r="H16" s="88"/>
      <c r="I16" s="1645"/>
      <c r="J16" s="87"/>
      <c r="K16" s="88"/>
      <c r="L16" s="88"/>
      <c r="M16" s="96" t="s">
        <v>138</v>
      </c>
      <c r="N16" s="1646" t="s">
        <v>135</v>
      </c>
      <c r="O16" s="1645"/>
    </row>
    <row r="17" spans="1:17" s="86" customFormat="1" ht="6.75" customHeight="1" thickBot="1" x14ac:dyDescent="0.25">
      <c r="A17" s="85"/>
      <c r="C17" s="84"/>
    </row>
    <row r="18" spans="1:17" ht="15.75" x14ac:dyDescent="0.25">
      <c r="C18" s="1647" t="s">
        <v>149</v>
      </c>
      <c r="D18" s="1648"/>
      <c r="E18" s="1649" t="s">
        <v>144</v>
      </c>
      <c r="F18" s="1650"/>
      <c r="G18" s="1650"/>
      <c r="H18" s="1650"/>
      <c r="I18" s="1650"/>
      <c r="J18" s="1650"/>
      <c r="K18" s="1650"/>
      <c r="L18" s="1651" t="s">
        <v>158</v>
      </c>
      <c r="M18" s="1652"/>
      <c r="N18" s="1649" t="s">
        <v>145</v>
      </c>
      <c r="O18" s="1650"/>
      <c r="P18" s="1650"/>
      <c r="Q18" s="1653" t="s">
        <v>146</v>
      </c>
    </row>
    <row r="19" spans="1:17" ht="16.5" thickBot="1" x14ac:dyDescent="0.3">
      <c r="C19" s="1654"/>
      <c r="D19" s="1655"/>
      <c r="E19" s="1656" t="s">
        <v>139</v>
      </c>
      <c r="F19" s="1657" t="s">
        <v>140</v>
      </c>
      <c r="G19" s="1657" t="s">
        <v>136</v>
      </c>
      <c r="H19" s="1657" t="s">
        <v>141</v>
      </c>
      <c r="I19" s="1657" t="s">
        <v>142</v>
      </c>
      <c r="J19" s="1657" t="s">
        <v>143</v>
      </c>
      <c r="K19" s="1657" t="s">
        <v>138</v>
      </c>
      <c r="L19" s="1658"/>
      <c r="M19" s="1659"/>
      <c r="N19" s="1656" t="s">
        <v>136</v>
      </c>
      <c r="O19" s="1657" t="s">
        <v>137</v>
      </c>
      <c r="P19" s="1657" t="s">
        <v>138</v>
      </c>
      <c r="Q19" s="1660"/>
    </row>
    <row r="20" spans="1:17" s="56" customFormat="1" ht="15.75" x14ac:dyDescent="0.25">
      <c r="A20" s="75"/>
      <c r="C20" s="1661"/>
      <c r="D20" s="1662"/>
      <c r="E20" s="1663"/>
      <c r="F20" s="1664"/>
      <c r="G20" s="1664"/>
      <c r="H20" s="1664"/>
      <c r="I20" s="1664"/>
      <c r="J20" s="1664"/>
      <c r="K20" s="1664"/>
      <c r="L20" s="1665"/>
      <c r="M20" s="1666"/>
      <c r="N20" s="1663"/>
      <c r="O20" s="1664"/>
      <c r="P20" s="1664"/>
      <c r="Q20" s="1667"/>
    </row>
    <row r="21" spans="1:17" s="56" customFormat="1" ht="15.75" x14ac:dyDescent="0.25">
      <c r="A21" s="75"/>
      <c r="B21" s="56" t="s">
        <v>242</v>
      </c>
      <c r="C21" s="1204" t="s">
        <v>458</v>
      </c>
      <c r="D21" s="1205"/>
      <c r="E21" s="118"/>
      <c r="F21" s="119"/>
      <c r="G21" s="119"/>
      <c r="H21" s="119"/>
      <c r="I21" s="119"/>
      <c r="J21" s="119"/>
      <c r="K21" s="119"/>
      <c r="L21" s="107" t="s">
        <v>677</v>
      </c>
      <c r="M21" s="112">
        <v>1</v>
      </c>
      <c r="N21" s="118"/>
      <c r="O21" s="119"/>
      <c r="P21" s="119"/>
      <c r="Q21" s="1668"/>
    </row>
    <row r="22" spans="1:17" s="56" customFormat="1" ht="15.75" x14ac:dyDescent="0.25">
      <c r="A22" s="75"/>
      <c r="B22" s="56" t="s">
        <v>243</v>
      </c>
      <c r="C22" s="1264" t="s">
        <v>2301</v>
      </c>
      <c r="D22" s="1265"/>
      <c r="E22" s="118"/>
      <c r="F22" s="119"/>
      <c r="G22" s="119"/>
      <c r="H22" s="119"/>
      <c r="I22" s="119"/>
      <c r="J22" s="119"/>
      <c r="K22" s="119"/>
      <c r="L22" s="107" t="s">
        <v>677</v>
      </c>
      <c r="M22" s="121"/>
      <c r="N22" s="118"/>
      <c r="O22" s="119"/>
      <c r="P22" s="119"/>
      <c r="Q22" s="1669"/>
    </row>
    <row r="23" spans="1:17" s="56" customFormat="1" ht="15.75" customHeight="1" x14ac:dyDescent="0.25">
      <c r="A23" s="75"/>
      <c r="B23" s="56" t="s">
        <v>241</v>
      </c>
      <c r="C23" s="1454" t="s">
        <v>647</v>
      </c>
      <c r="D23" s="1455"/>
      <c r="E23" s="118"/>
      <c r="F23" s="119"/>
      <c r="G23" s="119"/>
      <c r="H23" s="119"/>
      <c r="I23" s="119"/>
      <c r="J23" s="119"/>
      <c r="K23" s="119"/>
      <c r="L23" s="123"/>
      <c r="M23" s="121"/>
      <c r="N23" s="118"/>
      <c r="O23" s="119"/>
      <c r="P23" s="119"/>
      <c r="Q23" s="1668" t="s">
        <v>148</v>
      </c>
    </row>
    <row r="24" spans="1:17" s="56" customFormat="1" ht="17.25" x14ac:dyDescent="0.25">
      <c r="A24" s="75">
        <v>1</v>
      </c>
      <c r="C24" s="1264" t="s">
        <v>648</v>
      </c>
      <c r="D24" s="1265"/>
      <c r="E24" s="118"/>
      <c r="F24" s="119"/>
      <c r="G24" s="119"/>
      <c r="H24" s="119"/>
      <c r="I24" s="119"/>
      <c r="J24" s="119"/>
      <c r="K24" s="119"/>
      <c r="L24" s="107" t="s">
        <v>677</v>
      </c>
      <c r="M24" s="121"/>
      <c r="N24" s="118"/>
      <c r="O24" s="119"/>
      <c r="P24" s="119"/>
      <c r="Q24" s="1668"/>
    </row>
    <row r="25" spans="1:17" s="56" customFormat="1" ht="33" x14ac:dyDescent="0.25">
      <c r="A25" s="75">
        <v>11</v>
      </c>
      <c r="C25" s="1264" t="s">
        <v>649</v>
      </c>
      <c r="D25" s="1265"/>
      <c r="E25" s="118"/>
      <c r="F25" s="119"/>
      <c r="G25" s="119"/>
      <c r="H25" s="119"/>
      <c r="I25" s="119"/>
      <c r="J25" s="119"/>
      <c r="K25" s="119"/>
      <c r="L25" s="107" t="s">
        <v>677</v>
      </c>
      <c r="M25" s="121"/>
      <c r="N25" s="118"/>
      <c r="O25" s="119"/>
      <c r="P25" s="119"/>
      <c r="Q25" s="1668"/>
    </row>
    <row r="26" spans="1:17" s="56" customFormat="1" ht="33" x14ac:dyDescent="0.25">
      <c r="A26" s="75">
        <v>11</v>
      </c>
      <c r="B26" s="56" t="s">
        <v>241</v>
      </c>
      <c r="C26" s="1264" t="s">
        <v>650</v>
      </c>
      <c r="D26" s="1265"/>
      <c r="E26" s="118"/>
      <c r="F26" s="119"/>
      <c r="G26" s="119"/>
      <c r="H26" s="119"/>
      <c r="I26" s="119"/>
      <c r="J26" s="119"/>
      <c r="K26" s="119"/>
      <c r="L26" s="123"/>
      <c r="M26" s="121"/>
      <c r="N26" s="118"/>
      <c r="O26" s="119"/>
      <c r="P26" s="119"/>
      <c r="Q26" s="1668"/>
    </row>
    <row r="27" spans="1:17" s="56" customFormat="1" ht="15.75" x14ac:dyDescent="0.25">
      <c r="A27" s="75"/>
      <c r="C27" s="1454" t="s">
        <v>2850</v>
      </c>
      <c r="D27" s="1455"/>
      <c r="E27" s="118"/>
      <c r="F27" s="119"/>
      <c r="G27" s="119"/>
      <c r="H27" s="119"/>
      <c r="I27" s="119"/>
      <c r="J27" s="119"/>
      <c r="K27" s="119"/>
      <c r="L27" s="123"/>
      <c r="M27" s="121"/>
      <c r="N27" s="118"/>
      <c r="O27" s="119"/>
      <c r="P27" s="119"/>
      <c r="Q27" s="1668"/>
    </row>
    <row r="28" spans="1:17" s="56" customFormat="1" ht="33" x14ac:dyDescent="0.25">
      <c r="A28" s="75">
        <v>11</v>
      </c>
      <c r="C28" s="1264" t="s">
        <v>651</v>
      </c>
      <c r="D28" s="1265"/>
      <c r="E28" s="118"/>
      <c r="F28" s="119"/>
      <c r="G28" s="119"/>
      <c r="H28" s="119"/>
      <c r="I28" s="119"/>
      <c r="J28" s="119"/>
      <c r="K28" s="119"/>
      <c r="L28" s="107" t="s">
        <v>677</v>
      </c>
      <c r="M28" s="121"/>
      <c r="N28" s="118"/>
      <c r="O28" s="119"/>
      <c r="P28" s="119"/>
      <c r="Q28" s="1668"/>
    </row>
    <row r="29" spans="1:17" s="56" customFormat="1" ht="15.75" customHeight="1" x14ac:dyDescent="0.25">
      <c r="A29" s="75"/>
      <c r="C29" s="1264" t="s">
        <v>2302</v>
      </c>
      <c r="D29" s="1265"/>
      <c r="E29" s="118"/>
      <c r="F29" s="119"/>
      <c r="G29" s="119"/>
      <c r="H29" s="119"/>
      <c r="I29" s="119"/>
      <c r="J29" s="119"/>
      <c r="K29" s="119"/>
      <c r="L29" s="107" t="s">
        <v>677</v>
      </c>
      <c r="M29" s="121"/>
      <c r="N29" s="118"/>
      <c r="O29" s="119"/>
      <c r="P29" s="119"/>
      <c r="Q29" s="1668"/>
    </row>
    <row r="30" spans="1:17" s="56" customFormat="1" ht="17.25" x14ac:dyDescent="0.25">
      <c r="A30" s="75">
        <v>1</v>
      </c>
      <c r="C30" s="1264" t="s">
        <v>2303</v>
      </c>
      <c r="D30" s="1265"/>
      <c r="E30" s="118"/>
      <c r="F30" s="119"/>
      <c r="G30" s="119"/>
      <c r="H30" s="119"/>
      <c r="I30" s="119"/>
      <c r="J30" s="119"/>
      <c r="K30" s="119"/>
      <c r="L30" s="107" t="s">
        <v>677</v>
      </c>
      <c r="M30" s="121"/>
      <c r="N30" s="118"/>
      <c r="O30" s="119"/>
      <c r="P30" s="119"/>
      <c r="Q30" s="1668"/>
    </row>
    <row r="31" spans="1:17" s="56" customFormat="1" ht="17.25" x14ac:dyDescent="0.25">
      <c r="A31" s="75">
        <v>1</v>
      </c>
      <c r="C31" s="1264" t="s">
        <v>2304</v>
      </c>
      <c r="D31" s="1265"/>
      <c r="E31" s="118"/>
      <c r="F31" s="119"/>
      <c r="G31" s="119"/>
      <c r="H31" s="119"/>
      <c r="I31" s="119"/>
      <c r="J31" s="119"/>
      <c r="K31" s="119"/>
      <c r="L31" s="107" t="s">
        <v>677</v>
      </c>
      <c r="M31" s="121"/>
      <c r="N31" s="118"/>
      <c r="O31" s="119"/>
      <c r="P31" s="119"/>
      <c r="Q31" s="1668"/>
    </row>
    <row r="32" spans="1:17" s="56" customFormat="1" ht="33" x14ac:dyDescent="0.25">
      <c r="A32" s="75">
        <v>11</v>
      </c>
      <c r="C32" s="1264" t="s">
        <v>2305</v>
      </c>
      <c r="D32" s="1265"/>
      <c r="E32" s="118"/>
      <c r="F32" s="119"/>
      <c r="G32" s="119"/>
      <c r="H32" s="119"/>
      <c r="I32" s="119"/>
      <c r="J32" s="119"/>
      <c r="K32" s="119"/>
      <c r="L32" s="107" t="s">
        <v>677</v>
      </c>
      <c r="M32" s="121"/>
      <c r="N32" s="118"/>
      <c r="O32" s="119"/>
      <c r="P32" s="119"/>
      <c r="Q32" s="1668"/>
    </row>
    <row r="33" spans="1:17" s="56" customFormat="1" ht="17.25" x14ac:dyDescent="0.25">
      <c r="A33" s="75">
        <v>1</v>
      </c>
      <c r="C33" s="1264" t="s">
        <v>2307</v>
      </c>
      <c r="D33" s="1265"/>
      <c r="E33" s="118"/>
      <c r="F33" s="119"/>
      <c r="G33" s="119"/>
      <c r="H33" s="119"/>
      <c r="I33" s="119"/>
      <c r="J33" s="119"/>
      <c r="K33" s="119"/>
      <c r="L33" s="107" t="s">
        <v>677</v>
      </c>
      <c r="M33" s="121"/>
      <c r="N33" s="118"/>
      <c r="O33" s="119"/>
      <c r="P33" s="119"/>
      <c r="Q33" s="1668"/>
    </row>
    <row r="34" spans="1:17" s="56" customFormat="1" ht="33" customHeight="1" x14ac:dyDescent="0.25">
      <c r="A34" s="75">
        <v>11</v>
      </c>
      <c r="C34" s="1264" t="s">
        <v>2856</v>
      </c>
      <c r="D34" s="1265"/>
      <c r="E34" s="118"/>
      <c r="F34" s="119"/>
      <c r="G34" s="119"/>
      <c r="H34" s="119"/>
      <c r="I34" s="119"/>
      <c r="J34" s="119"/>
      <c r="K34" s="119"/>
      <c r="L34" s="107" t="s">
        <v>677</v>
      </c>
      <c r="M34" s="121"/>
      <c r="N34" s="118"/>
      <c r="O34" s="119"/>
      <c r="P34" s="119"/>
      <c r="Q34" s="1668"/>
    </row>
    <row r="35" spans="1:17" s="56" customFormat="1" ht="15.75" x14ac:dyDescent="0.25">
      <c r="A35" s="75"/>
      <c r="C35" s="1454" t="s">
        <v>2851</v>
      </c>
      <c r="D35" s="1455"/>
      <c r="E35" s="118"/>
      <c r="F35" s="119"/>
      <c r="G35" s="119"/>
      <c r="H35" s="119"/>
      <c r="I35" s="119"/>
      <c r="J35" s="119"/>
      <c r="K35" s="119"/>
      <c r="L35" s="107"/>
      <c r="M35" s="121"/>
      <c r="N35" s="118"/>
      <c r="O35" s="119"/>
      <c r="P35" s="119"/>
      <c r="Q35" s="1668"/>
    </row>
    <row r="36" spans="1:17" s="56" customFormat="1" ht="33" x14ac:dyDescent="0.25">
      <c r="A36" s="75">
        <v>11</v>
      </c>
      <c r="C36" s="1264" t="s">
        <v>668</v>
      </c>
      <c r="D36" s="1265"/>
      <c r="E36" s="118"/>
      <c r="F36" s="119"/>
      <c r="G36" s="119"/>
      <c r="H36" s="119"/>
      <c r="I36" s="119"/>
      <c r="J36" s="119"/>
      <c r="K36" s="119"/>
      <c r="L36" s="107" t="s">
        <v>677</v>
      </c>
      <c r="M36" s="121"/>
      <c r="N36" s="118"/>
      <c r="O36" s="119"/>
      <c r="P36" s="119"/>
      <c r="Q36" s="1668"/>
    </row>
    <row r="37" spans="1:17" s="56" customFormat="1" ht="33" x14ac:dyDescent="0.25">
      <c r="A37" s="75">
        <v>11</v>
      </c>
      <c r="C37" s="1264" t="s">
        <v>2306</v>
      </c>
      <c r="D37" s="1265"/>
      <c r="E37" s="118"/>
      <c r="F37" s="119"/>
      <c r="G37" s="119"/>
      <c r="H37" s="119"/>
      <c r="I37" s="119"/>
      <c r="J37" s="119"/>
      <c r="K37" s="119"/>
      <c r="L37" s="107" t="s">
        <v>677</v>
      </c>
      <c r="M37" s="121"/>
      <c r="N37" s="118"/>
      <c r="O37" s="119"/>
      <c r="P37" s="119"/>
      <c r="Q37" s="1668"/>
    </row>
    <row r="38" spans="1:17" s="56" customFormat="1" ht="33" x14ac:dyDescent="0.25">
      <c r="A38" s="75">
        <v>11</v>
      </c>
      <c r="C38" s="1264" t="s">
        <v>652</v>
      </c>
      <c r="D38" s="1265"/>
      <c r="E38" s="118"/>
      <c r="F38" s="119"/>
      <c r="G38" s="119"/>
      <c r="H38" s="119"/>
      <c r="I38" s="119"/>
      <c r="J38" s="119"/>
      <c r="K38" s="119"/>
      <c r="L38" s="107" t="s">
        <v>677</v>
      </c>
      <c r="M38" s="121"/>
      <c r="N38" s="118"/>
      <c r="O38" s="119"/>
      <c r="P38" s="119"/>
      <c r="Q38" s="1668"/>
    </row>
    <row r="39" spans="1:17" s="56" customFormat="1" ht="33" x14ac:dyDescent="0.25">
      <c r="A39" s="75">
        <v>11</v>
      </c>
      <c r="B39" s="56" t="s">
        <v>234</v>
      </c>
      <c r="C39" s="1264" t="s">
        <v>2852</v>
      </c>
      <c r="D39" s="1265"/>
      <c r="E39" s="118"/>
      <c r="F39" s="119"/>
      <c r="G39" s="119"/>
      <c r="H39" s="119"/>
      <c r="I39" s="119"/>
      <c r="J39" s="119"/>
      <c r="K39" s="119"/>
      <c r="L39" s="107" t="s">
        <v>677</v>
      </c>
      <c r="M39" s="121"/>
      <c r="N39" s="118"/>
      <c r="O39" s="119"/>
      <c r="P39" s="119"/>
      <c r="Q39" s="1668"/>
    </row>
    <row r="40" spans="1:17" s="56" customFormat="1" ht="33" x14ac:dyDescent="0.25">
      <c r="A40" s="75">
        <v>11</v>
      </c>
      <c r="C40" s="1264" t="s">
        <v>2853</v>
      </c>
      <c r="D40" s="1265"/>
      <c r="E40" s="118"/>
      <c r="F40" s="119"/>
      <c r="G40" s="119"/>
      <c r="H40" s="119"/>
      <c r="I40" s="119"/>
      <c r="J40" s="119"/>
      <c r="K40" s="119"/>
      <c r="L40" s="107" t="s">
        <v>677</v>
      </c>
      <c r="M40" s="121"/>
      <c r="N40" s="118"/>
      <c r="O40" s="119"/>
      <c r="P40" s="119"/>
      <c r="Q40" s="1668"/>
    </row>
    <row r="41" spans="1:17" s="56" customFormat="1" ht="33" x14ac:dyDescent="0.25">
      <c r="A41" s="75">
        <v>11</v>
      </c>
      <c r="C41" s="1264" t="s">
        <v>653</v>
      </c>
      <c r="D41" s="1265"/>
      <c r="E41" s="118"/>
      <c r="F41" s="119"/>
      <c r="G41" s="119"/>
      <c r="H41" s="119"/>
      <c r="I41" s="119"/>
      <c r="J41" s="119"/>
      <c r="K41" s="119"/>
      <c r="L41" s="107" t="s">
        <v>677</v>
      </c>
      <c r="M41" s="121"/>
      <c r="N41" s="118"/>
      <c r="O41" s="119"/>
      <c r="P41" s="119"/>
      <c r="Q41" s="1668"/>
    </row>
    <row r="42" spans="1:17" s="56" customFormat="1" ht="33" customHeight="1" x14ac:dyDescent="0.25">
      <c r="A42" s="75">
        <v>11</v>
      </c>
      <c r="C42" s="1264" t="s">
        <v>654</v>
      </c>
      <c r="D42" s="1265"/>
      <c r="E42" s="118"/>
      <c r="F42" s="119"/>
      <c r="G42" s="119"/>
      <c r="H42" s="119"/>
      <c r="I42" s="119"/>
      <c r="J42" s="119"/>
      <c r="K42" s="119"/>
      <c r="L42" s="107" t="s">
        <v>677</v>
      </c>
      <c r="M42" s="121"/>
      <c r="N42" s="118"/>
      <c r="O42" s="119"/>
      <c r="P42" s="119"/>
      <c r="Q42" s="1668"/>
    </row>
    <row r="43" spans="1:17" s="56" customFormat="1" ht="17.25" x14ac:dyDescent="0.25">
      <c r="A43" s="75">
        <v>1</v>
      </c>
      <c r="C43" s="1264" t="s">
        <v>2222</v>
      </c>
      <c r="D43" s="1265"/>
      <c r="E43" s="118"/>
      <c r="F43" s="119"/>
      <c r="G43" s="119"/>
      <c r="H43" s="119"/>
      <c r="I43" s="119"/>
      <c r="J43" s="119"/>
      <c r="K43" s="119"/>
      <c r="L43" s="107" t="s">
        <v>677</v>
      </c>
      <c r="M43" s="121"/>
      <c r="N43" s="118"/>
      <c r="O43" s="119"/>
      <c r="P43" s="119"/>
      <c r="Q43" s="1668"/>
    </row>
    <row r="44" spans="1:17" s="56" customFormat="1" ht="15.75" x14ac:dyDescent="0.25">
      <c r="A44" s="75"/>
      <c r="C44" s="1454" t="s">
        <v>2855</v>
      </c>
      <c r="D44" s="1455"/>
      <c r="E44" s="118"/>
      <c r="F44" s="119"/>
      <c r="G44" s="119"/>
      <c r="H44" s="119"/>
      <c r="I44" s="119"/>
      <c r="J44" s="119"/>
      <c r="K44" s="119"/>
      <c r="L44" s="107"/>
      <c r="M44" s="121"/>
      <c r="N44" s="118"/>
      <c r="O44" s="119"/>
      <c r="P44" s="119"/>
      <c r="Q44" s="1668"/>
    </row>
    <row r="45" spans="1:17" s="56" customFormat="1" ht="17.25" x14ac:dyDescent="0.25">
      <c r="A45" s="75">
        <v>1</v>
      </c>
      <c r="C45" s="1264" t="s">
        <v>2854</v>
      </c>
      <c r="D45" s="1265"/>
      <c r="E45" s="118"/>
      <c r="F45" s="119"/>
      <c r="G45" s="119"/>
      <c r="H45" s="119"/>
      <c r="I45" s="119"/>
      <c r="J45" s="119"/>
      <c r="K45" s="119"/>
      <c r="L45" s="107" t="s">
        <v>677</v>
      </c>
      <c r="M45" s="121"/>
      <c r="N45" s="118"/>
      <c r="O45" s="119"/>
      <c r="P45" s="119"/>
      <c r="Q45" s="1668"/>
    </row>
    <row r="46" spans="1:17" s="56" customFormat="1" ht="33" x14ac:dyDescent="0.25">
      <c r="A46" s="75">
        <v>11</v>
      </c>
      <c r="C46" s="1264" t="s">
        <v>655</v>
      </c>
      <c r="D46" s="1265"/>
      <c r="E46" s="118"/>
      <c r="F46" s="119"/>
      <c r="G46" s="119"/>
      <c r="H46" s="119"/>
      <c r="I46" s="119"/>
      <c r="J46" s="119"/>
      <c r="K46" s="119"/>
      <c r="L46" s="107" t="s">
        <v>677</v>
      </c>
      <c r="M46" s="121"/>
      <c r="N46" s="118"/>
      <c r="O46" s="119"/>
      <c r="P46" s="119"/>
      <c r="Q46" s="1668"/>
    </row>
    <row r="47" spans="1:17" s="56" customFormat="1" ht="17.25" x14ac:dyDescent="0.25">
      <c r="A47" s="75">
        <v>1</v>
      </c>
      <c r="C47" s="1264" t="s">
        <v>656</v>
      </c>
      <c r="D47" s="1265"/>
      <c r="E47" s="118"/>
      <c r="F47" s="119"/>
      <c r="G47" s="119"/>
      <c r="H47" s="119"/>
      <c r="I47" s="119"/>
      <c r="J47" s="119"/>
      <c r="K47" s="119"/>
      <c r="L47" s="107" t="s">
        <v>677</v>
      </c>
      <c r="M47" s="121"/>
      <c r="N47" s="118"/>
      <c r="O47" s="119"/>
      <c r="P47" s="119"/>
      <c r="Q47" s="1668"/>
    </row>
    <row r="48" spans="1:17" s="56" customFormat="1" ht="17.25" x14ac:dyDescent="0.25">
      <c r="A48" s="75">
        <v>1</v>
      </c>
      <c r="C48" s="1264" t="s">
        <v>657</v>
      </c>
      <c r="D48" s="1265"/>
      <c r="E48" s="118"/>
      <c r="F48" s="119"/>
      <c r="G48" s="119"/>
      <c r="H48" s="119"/>
      <c r="I48" s="119"/>
      <c r="J48" s="119"/>
      <c r="K48" s="119"/>
      <c r="L48" s="107" t="s">
        <v>677</v>
      </c>
      <c r="M48" s="121"/>
      <c r="N48" s="118"/>
      <c r="O48" s="119"/>
      <c r="P48" s="119"/>
      <c r="Q48" s="1668"/>
    </row>
    <row r="49" spans="1:17" s="56" customFormat="1" ht="17.25" x14ac:dyDescent="0.25">
      <c r="A49" s="75">
        <v>1</v>
      </c>
      <c r="C49" s="1264" t="s">
        <v>658</v>
      </c>
      <c r="D49" s="1265"/>
      <c r="E49" s="118"/>
      <c r="F49" s="119"/>
      <c r="G49" s="119"/>
      <c r="H49" s="119"/>
      <c r="I49" s="119"/>
      <c r="J49" s="119"/>
      <c r="K49" s="119"/>
      <c r="L49" s="107" t="s">
        <v>677</v>
      </c>
      <c r="M49" s="121"/>
      <c r="N49" s="118"/>
      <c r="O49" s="119"/>
      <c r="P49" s="119"/>
      <c r="Q49" s="1668"/>
    </row>
    <row r="50" spans="1:17" s="56" customFormat="1" ht="17.25" x14ac:dyDescent="0.25">
      <c r="A50" s="75">
        <v>1</v>
      </c>
      <c r="C50" s="1264" t="s">
        <v>659</v>
      </c>
      <c r="D50" s="1265"/>
      <c r="E50" s="118"/>
      <c r="F50" s="119"/>
      <c r="G50" s="119"/>
      <c r="H50" s="119"/>
      <c r="I50" s="119"/>
      <c r="J50" s="119"/>
      <c r="K50" s="119"/>
      <c r="L50" s="107" t="s">
        <v>677</v>
      </c>
      <c r="M50" s="121"/>
      <c r="N50" s="118"/>
      <c r="O50" s="119"/>
      <c r="P50" s="119"/>
      <c r="Q50" s="1668"/>
    </row>
    <row r="51" spans="1:17" s="56" customFormat="1" ht="17.25" x14ac:dyDescent="0.25">
      <c r="A51" s="75">
        <v>1</v>
      </c>
      <c r="C51" s="1264" t="s">
        <v>660</v>
      </c>
      <c r="D51" s="1265"/>
      <c r="E51" s="118"/>
      <c r="F51" s="119"/>
      <c r="G51" s="119"/>
      <c r="H51" s="119"/>
      <c r="I51" s="119"/>
      <c r="J51" s="119"/>
      <c r="K51" s="119"/>
      <c r="L51" s="107" t="s">
        <v>677</v>
      </c>
      <c r="M51" s="121"/>
      <c r="N51" s="118"/>
      <c r="O51" s="119"/>
      <c r="P51" s="119"/>
      <c r="Q51" s="1668"/>
    </row>
    <row r="52" spans="1:17" s="56" customFormat="1" ht="15.75" x14ac:dyDescent="0.25">
      <c r="A52" s="75"/>
      <c r="C52" s="1454" t="s">
        <v>2857</v>
      </c>
      <c r="D52" s="1455"/>
      <c r="E52" s="118"/>
      <c r="F52" s="119"/>
      <c r="G52" s="119"/>
      <c r="H52" s="119"/>
      <c r="I52" s="119"/>
      <c r="J52" s="119"/>
      <c r="K52" s="119"/>
      <c r="L52" s="107"/>
      <c r="M52" s="121"/>
      <c r="N52" s="118"/>
      <c r="O52" s="119"/>
      <c r="P52" s="119"/>
      <c r="Q52" s="1668"/>
    </row>
    <row r="53" spans="1:17" s="56" customFormat="1" ht="17.25" x14ac:dyDescent="0.25">
      <c r="A53" s="75">
        <v>1</v>
      </c>
      <c r="C53" s="1264" t="s">
        <v>661</v>
      </c>
      <c r="D53" s="1265"/>
      <c r="E53" s="118"/>
      <c r="F53" s="119"/>
      <c r="G53" s="119"/>
      <c r="H53" s="119"/>
      <c r="I53" s="119"/>
      <c r="J53" s="119"/>
      <c r="K53" s="119"/>
      <c r="L53" s="107" t="s">
        <v>677</v>
      </c>
      <c r="M53" s="121"/>
      <c r="N53" s="118"/>
      <c r="O53" s="119"/>
      <c r="P53" s="119"/>
      <c r="Q53" s="1668"/>
    </row>
    <row r="54" spans="1:17" s="56" customFormat="1" ht="17.25" customHeight="1" x14ac:dyDescent="0.25">
      <c r="A54" s="75">
        <v>1</v>
      </c>
      <c r="C54" s="1264" t="s">
        <v>662</v>
      </c>
      <c r="D54" s="1265"/>
      <c r="E54" s="118"/>
      <c r="F54" s="119"/>
      <c r="G54" s="119"/>
      <c r="H54" s="119"/>
      <c r="I54" s="119"/>
      <c r="J54" s="119"/>
      <c r="K54" s="119"/>
      <c r="L54" s="107" t="s">
        <v>677</v>
      </c>
      <c r="M54" s="121"/>
      <c r="N54" s="118"/>
      <c r="O54" s="119"/>
      <c r="P54" s="119"/>
      <c r="Q54" s="1668"/>
    </row>
    <row r="55" spans="1:17" s="56" customFormat="1" ht="33" x14ac:dyDescent="0.25">
      <c r="A55" s="75">
        <v>11</v>
      </c>
      <c r="C55" s="1264" t="s">
        <v>663</v>
      </c>
      <c r="D55" s="1265"/>
      <c r="E55" s="118"/>
      <c r="F55" s="119"/>
      <c r="G55" s="119"/>
      <c r="H55" s="119"/>
      <c r="I55" s="119"/>
      <c r="J55" s="119"/>
      <c r="K55" s="119"/>
      <c r="L55" s="107" t="s">
        <v>677</v>
      </c>
      <c r="M55" s="121"/>
      <c r="N55" s="118"/>
      <c r="O55" s="119"/>
      <c r="P55" s="119"/>
      <c r="Q55" s="1668"/>
    </row>
    <row r="56" spans="1:17" s="56" customFormat="1" ht="48.75" x14ac:dyDescent="0.25">
      <c r="A56" s="75">
        <v>111</v>
      </c>
      <c r="C56" s="1264" t="s">
        <v>664</v>
      </c>
      <c r="D56" s="1265"/>
      <c r="E56" s="118"/>
      <c r="F56" s="119"/>
      <c r="G56" s="119"/>
      <c r="H56" s="119"/>
      <c r="I56" s="119"/>
      <c r="J56" s="119"/>
      <c r="K56" s="119"/>
      <c r="L56" s="107" t="s">
        <v>677</v>
      </c>
      <c r="M56" s="121"/>
      <c r="N56" s="118"/>
      <c r="O56" s="119"/>
      <c r="P56" s="119"/>
      <c r="Q56" s="1668"/>
    </row>
    <row r="57" spans="1:17" s="56" customFormat="1" ht="33" x14ac:dyDescent="0.25">
      <c r="A57" s="75">
        <v>11</v>
      </c>
      <c r="C57" s="1264" t="s">
        <v>665</v>
      </c>
      <c r="D57" s="1265"/>
      <c r="E57" s="118"/>
      <c r="F57" s="119"/>
      <c r="G57" s="119"/>
      <c r="H57" s="119"/>
      <c r="I57" s="119"/>
      <c r="J57" s="119"/>
      <c r="K57" s="119"/>
      <c r="L57" s="107" t="s">
        <v>677</v>
      </c>
      <c r="M57" s="121"/>
      <c r="N57" s="118"/>
      <c r="O57" s="119"/>
      <c r="P57" s="119"/>
      <c r="Q57" s="1668"/>
    </row>
    <row r="58" spans="1:17" s="56" customFormat="1" ht="48.75" x14ac:dyDescent="0.25">
      <c r="A58" s="75">
        <v>111</v>
      </c>
      <c r="C58" s="1264" t="s">
        <v>666</v>
      </c>
      <c r="D58" s="1265"/>
      <c r="E58" s="118"/>
      <c r="F58" s="119"/>
      <c r="G58" s="119"/>
      <c r="H58" s="119"/>
      <c r="I58" s="119"/>
      <c r="J58" s="119"/>
      <c r="K58" s="119"/>
      <c r="L58" s="107" t="s">
        <v>677</v>
      </c>
      <c r="M58" s="121"/>
      <c r="N58" s="118"/>
      <c r="O58" s="119"/>
      <c r="P58" s="119"/>
      <c r="Q58" s="1668"/>
    </row>
    <row r="59" spans="1:17" s="56" customFormat="1" ht="33" x14ac:dyDescent="0.25">
      <c r="A59" s="75">
        <v>11</v>
      </c>
      <c r="C59" s="1264" t="s">
        <v>667</v>
      </c>
      <c r="D59" s="1265"/>
      <c r="E59" s="118"/>
      <c r="F59" s="119"/>
      <c r="G59" s="119"/>
      <c r="H59" s="119"/>
      <c r="I59" s="119"/>
      <c r="J59" s="119"/>
      <c r="K59" s="119"/>
      <c r="L59" s="107" t="s">
        <v>677</v>
      </c>
      <c r="M59" s="121"/>
      <c r="N59" s="118"/>
      <c r="O59" s="119"/>
      <c r="P59" s="119"/>
      <c r="Q59" s="1668"/>
    </row>
    <row r="60" spans="1:17" s="56" customFormat="1" ht="17.25" x14ac:dyDescent="0.25">
      <c r="A60" s="75">
        <v>1</v>
      </c>
      <c r="C60" s="1454" t="s">
        <v>669</v>
      </c>
      <c r="D60" s="1455"/>
      <c r="E60" s="118"/>
      <c r="F60" s="119"/>
      <c r="G60" s="119"/>
      <c r="H60" s="119"/>
      <c r="I60" s="119"/>
      <c r="J60" s="119"/>
      <c r="K60" s="119"/>
      <c r="L60" s="107" t="s">
        <v>677</v>
      </c>
      <c r="M60" s="121"/>
      <c r="N60" s="118"/>
      <c r="O60" s="119"/>
      <c r="P60" s="119"/>
      <c r="Q60" s="1668"/>
    </row>
    <row r="61" spans="1:17" s="56" customFormat="1" ht="33" x14ac:dyDescent="0.25">
      <c r="A61" s="75">
        <v>11</v>
      </c>
      <c r="C61" s="1264" t="s">
        <v>670</v>
      </c>
      <c r="D61" s="1265"/>
      <c r="E61" s="118"/>
      <c r="F61" s="119"/>
      <c r="G61" s="119"/>
      <c r="H61" s="119"/>
      <c r="I61" s="119"/>
      <c r="J61" s="119"/>
      <c r="K61" s="119"/>
      <c r="L61" s="107" t="s">
        <v>677</v>
      </c>
      <c r="M61" s="121"/>
      <c r="N61" s="118"/>
      <c r="O61" s="119"/>
      <c r="P61" s="119"/>
      <c r="Q61" s="1668"/>
    </row>
    <row r="62" spans="1:17" s="56" customFormat="1" ht="33" x14ac:dyDescent="0.25">
      <c r="A62" s="75">
        <v>11</v>
      </c>
      <c r="C62" s="1264" t="s">
        <v>671</v>
      </c>
      <c r="D62" s="1265"/>
      <c r="E62" s="118"/>
      <c r="F62" s="119"/>
      <c r="G62" s="119"/>
      <c r="H62" s="119"/>
      <c r="I62" s="119"/>
      <c r="J62" s="119"/>
      <c r="K62" s="119"/>
      <c r="L62" s="107" t="s">
        <v>677</v>
      </c>
      <c r="M62" s="121"/>
      <c r="N62" s="118"/>
      <c r="O62" s="119"/>
      <c r="P62" s="119"/>
      <c r="Q62" s="1668"/>
    </row>
    <row r="63" spans="1:17" s="56" customFormat="1" ht="17.25" x14ac:dyDescent="0.25">
      <c r="A63" s="75">
        <v>1</v>
      </c>
      <c r="C63" s="1264" t="s">
        <v>672</v>
      </c>
      <c r="D63" s="1265"/>
      <c r="E63" s="118"/>
      <c r="F63" s="119"/>
      <c r="G63" s="119"/>
      <c r="H63" s="119"/>
      <c r="I63" s="119"/>
      <c r="J63" s="119"/>
      <c r="K63" s="119"/>
      <c r="L63" s="107"/>
      <c r="M63" s="121"/>
      <c r="N63" s="118"/>
      <c r="O63" s="119"/>
      <c r="P63" s="119"/>
      <c r="Q63" s="1668"/>
    </row>
    <row r="64" spans="1:17" s="56" customFormat="1" ht="33" x14ac:dyDescent="0.25">
      <c r="A64" s="75">
        <v>11</v>
      </c>
      <c r="C64" s="1264" t="s">
        <v>673</v>
      </c>
      <c r="D64" s="1265"/>
      <c r="E64" s="118"/>
      <c r="F64" s="119"/>
      <c r="G64" s="119"/>
      <c r="H64" s="119"/>
      <c r="I64" s="119"/>
      <c r="J64" s="119"/>
      <c r="K64" s="119"/>
      <c r="L64" s="107"/>
      <c r="M64" s="121"/>
      <c r="N64" s="118"/>
      <c r="O64" s="119"/>
      <c r="P64" s="119"/>
      <c r="Q64" s="1668"/>
    </row>
    <row r="65" spans="1:18" s="56" customFormat="1" ht="48.75" x14ac:dyDescent="0.25">
      <c r="A65" s="75">
        <v>111</v>
      </c>
      <c r="C65" s="1264" t="s">
        <v>674</v>
      </c>
      <c r="D65" s="1265"/>
      <c r="E65" s="118"/>
      <c r="F65" s="119"/>
      <c r="G65" s="119"/>
      <c r="H65" s="119"/>
      <c r="I65" s="119"/>
      <c r="J65" s="119"/>
      <c r="K65" s="119"/>
      <c r="L65" s="107"/>
      <c r="M65" s="121"/>
      <c r="N65" s="118"/>
      <c r="O65" s="119"/>
      <c r="P65" s="119"/>
      <c r="Q65" s="1668"/>
    </row>
    <row r="66" spans="1:18" s="56" customFormat="1" ht="17.25" x14ac:dyDescent="0.25">
      <c r="A66" s="75">
        <v>1</v>
      </c>
      <c r="C66" s="1264" t="s">
        <v>675</v>
      </c>
      <c r="D66" s="1265"/>
      <c r="E66" s="118"/>
      <c r="F66" s="119"/>
      <c r="G66" s="119"/>
      <c r="H66" s="119"/>
      <c r="I66" s="119"/>
      <c r="J66" s="119"/>
      <c r="K66" s="119"/>
      <c r="L66" s="107" t="s">
        <v>677</v>
      </c>
      <c r="M66" s="121"/>
      <c r="N66" s="118"/>
      <c r="O66" s="119"/>
      <c r="P66" s="119"/>
      <c r="Q66" s="1668"/>
    </row>
    <row r="67" spans="1:18" s="56" customFormat="1" ht="17.25" x14ac:dyDescent="0.25">
      <c r="A67" s="75">
        <v>1</v>
      </c>
      <c r="C67" s="1264" t="s">
        <v>676</v>
      </c>
      <c r="D67" s="1265"/>
      <c r="E67" s="118"/>
      <c r="F67" s="119"/>
      <c r="G67" s="119"/>
      <c r="H67" s="119"/>
      <c r="I67" s="119"/>
      <c r="J67" s="119"/>
      <c r="K67" s="119"/>
      <c r="L67" s="107" t="s">
        <v>677</v>
      </c>
      <c r="M67" s="121"/>
      <c r="N67" s="118"/>
      <c r="O67" s="119"/>
      <c r="P67" s="119"/>
      <c r="Q67" s="1668"/>
    </row>
    <row r="68" spans="1:18" s="56" customFormat="1" ht="16.5" thickBot="1" x14ac:dyDescent="0.3">
      <c r="A68" s="75"/>
      <c r="C68" s="1206"/>
      <c r="D68" s="1207"/>
      <c r="E68" s="124"/>
      <c r="F68" s="125"/>
      <c r="G68" s="125"/>
      <c r="H68" s="125"/>
      <c r="I68" s="125"/>
      <c r="J68" s="125"/>
      <c r="K68" s="125"/>
      <c r="L68" s="126"/>
      <c r="M68" s="127"/>
      <c r="N68" s="124"/>
      <c r="O68" s="125"/>
      <c r="P68" s="125"/>
      <c r="Q68" s="1670"/>
    </row>
    <row r="69" spans="1:18" s="56" customFormat="1" ht="16.5" thickBot="1" x14ac:dyDescent="0.3">
      <c r="A69" s="75"/>
      <c r="C69" s="1208" t="s">
        <v>236</v>
      </c>
      <c r="D69" s="1208"/>
    </row>
    <row r="70" spans="1:18" s="56" customFormat="1" ht="65.25" thickBot="1" x14ac:dyDescent="0.3">
      <c r="A70" s="75">
        <v>1111</v>
      </c>
      <c r="C70" s="1182"/>
      <c r="D70" s="1183"/>
      <c r="E70" s="1183"/>
      <c r="F70" s="1183"/>
      <c r="G70" s="1183"/>
      <c r="H70" s="1183"/>
      <c r="I70" s="1183"/>
      <c r="J70" s="1183"/>
      <c r="K70" s="1183"/>
      <c r="L70" s="1183"/>
      <c r="M70" s="1183"/>
      <c r="N70" s="1183"/>
      <c r="O70" s="1183"/>
      <c r="P70" s="1183"/>
      <c r="Q70" s="1184"/>
    </row>
    <row r="71" spans="1:18" s="56" customFormat="1" ht="15.75" x14ac:dyDescent="0.25">
      <c r="A71" s="75"/>
    </row>
    <row r="72" spans="1:18" s="56" customFormat="1" ht="15.75" x14ac:dyDescent="0.25">
      <c r="A72" s="75"/>
      <c r="R72"/>
    </row>
    <row r="73" spans="1:18" s="56" customFormat="1" ht="15.75" x14ac:dyDescent="0.25">
      <c r="A73" s="75"/>
      <c r="R73"/>
    </row>
    <row r="74" spans="1:18" s="56" customFormat="1" ht="15.75" x14ac:dyDescent="0.25">
      <c r="A74" s="75"/>
      <c r="R74"/>
    </row>
    <row r="75" spans="1:18" s="56" customFormat="1" ht="15.75" x14ac:dyDescent="0.25">
      <c r="A75" s="75"/>
      <c r="R75"/>
    </row>
  </sheetData>
  <mergeCells count="74">
    <mergeCell ref="C68:D68"/>
    <mergeCell ref="C69:D69"/>
    <mergeCell ref="C70:Q70"/>
    <mergeCell ref="C62:D62"/>
    <mergeCell ref="C63:D63"/>
    <mergeCell ref="C64:D64"/>
    <mergeCell ref="C65:D65"/>
    <mergeCell ref="C66:D66"/>
    <mergeCell ref="C67:D67"/>
    <mergeCell ref="C56:D56"/>
    <mergeCell ref="C57:D57"/>
    <mergeCell ref="C58:D58"/>
    <mergeCell ref="C59:D59"/>
    <mergeCell ref="C60:D60"/>
    <mergeCell ref="C61:D61"/>
    <mergeCell ref="C50:D50"/>
    <mergeCell ref="C51:D51"/>
    <mergeCell ref="C52:D52"/>
    <mergeCell ref="C53:D53"/>
    <mergeCell ref="C54:D54"/>
    <mergeCell ref="C55:D55"/>
    <mergeCell ref="C44:D44"/>
    <mergeCell ref="C45:D45"/>
    <mergeCell ref="C46:D46"/>
    <mergeCell ref="C47:D47"/>
    <mergeCell ref="C48:D48"/>
    <mergeCell ref="C49:D49"/>
    <mergeCell ref="C38:D38"/>
    <mergeCell ref="C39:D39"/>
    <mergeCell ref="C40:D40"/>
    <mergeCell ref="C41:D41"/>
    <mergeCell ref="C42:D42"/>
    <mergeCell ref="C43:D43"/>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B9:C10"/>
    <mergeCell ref="D9:Q9"/>
    <mergeCell ref="D10:Q10"/>
    <mergeCell ref="B12:D12"/>
    <mergeCell ref="C18:D19"/>
    <mergeCell ref="E18:K18"/>
    <mergeCell ref="L18:M19"/>
    <mergeCell ref="N18:P18"/>
    <mergeCell ref="Q18:Q19"/>
    <mergeCell ref="H6:K6"/>
    <mergeCell ref="N6:P6"/>
    <mergeCell ref="H7:K7"/>
    <mergeCell ref="L7:M7"/>
    <mergeCell ref="N7:P7"/>
    <mergeCell ref="H8:K8"/>
    <mergeCell ref="L8:M8"/>
    <mergeCell ref="N8:P8"/>
    <mergeCell ref="D1:P1"/>
    <mergeCell ref="D2:P2"/>
    <mergeCell ref="Q2:Q4"/>
    <mergeCell ref="P3:P4"/>
    <mergeCell ref="H5:K5"/>
    <mergeCell ref="N5:P5"/>
  </mergeCells>
  <conditionalFormatting sqref="C21:D67">
    <cfRule type="duplicateValues" dxfId="1" priority="1"/>
    <cfRule type="duplicateValues" dxfId="0" priority="2"/>
  </conditionalFormatting>
  <dataValidations count="1">
    <dataValidation type="list" allowBlank="1" showInputMessage="1" showErrorMessage="1" sqref="Q21:Q67" xr:uid="{797C64B9-D44A-41F6-B744-C19ECD689F4F}">
      <formula1>$I$13:$I$15</formula1>
    </dataValidation>
  </dataValidations>
  <pageMargins left="0.5" right="0.42" top="0.47244094488188981" bottom="0.47244094488188981" header="0.31496062992125984" footer="0.31496062992125984"/>
  <pageSetup paperSize="9" scale="60"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F0"/>
    <pageSetUpPr fitToPage="1"/>
  </sheetPr>
  <dimension ref="A1:S35"/>
  <sheetViews>
    <sheetView view="pageBreakPreview" zoomScaleNormal="100" zoomScaleSheetLayoutView="100" workbookViewId="0">
      <selection activeCell="C10" sqref="C10:E10"/>
    </sheetView>
  </sheetViews>
  <sheetFormatPr baseColWidth="10" defaultRowHeight="18.75" customHeight="1" x14ac:dyDescent="0.25"/>
  <cols>
    <col min="1" max="1" width="3.7109375" style="788" customWidth="1"/>
    <col min="2" max="2" width="30.85546875" style="824" customWidth="1"/>
    <col min="3" max="3" width="15.85546875" style="817" customWidth="1"/>
    <col min="4" max="4" width="82" style="825" customWidth="1"/>
    <col min="5" max="5" width="13.7109375" style="144" customWidth="1"/>
    <col min="6" max="6" width="16.42578125" style="144" customWidth="1"/>
    <col min="7" max="7" width="22.28515625" style="144" customWidth="1"/>
    <col min="8" max="8" width="21.28515625" style="144" customWidth="1"/>
    <col min="9" max="256" width="11.42578125" style="144"/>
    <col min="257" max="257" width="3.7109375" style="144" customWidth="1"/>
    <col min="258" max="258" width="26.28515625" style="144" customWidth="1"/>
    <col min="259" max="259" width="15.85546875" style="144" customWidth="1"/>
    <col min="260" max="260" width="82" style="144" customWidth="1"/>
    <col min="261" max="261" width="13.7109375" style="144" customWidth="1"/>
    <col min="262" max="262" width="16.42578125" style="144" customWidth="1"/>
    <col min="263" max="263" width="22.28515625" style="144" customWidth="1"/>
    <col min="264" max="264" width="21.28515625" style="144" customWidth="1"/>
    <col min="265" max="512" width="11.42578125" style="144"/>
    <col min="513" max="513" width="3.7109375" style="144" customWidth="1"/>
    <col min="514" max="514" width="26.28515625" style="144" customWidth="1"/>
    <col min="515" max="515" width="15.85546875" style="144" customWidth="1"/>
    <col min="516" max="516" width="82" style="144" customWidth="1"/>
    <col min="517" max="517" width="13.7109375" style="144" customWidth="1"/>
    <col min="518" max="518" width="16.42578125" style="144" customWidth="1"/>
    <col min="519" max="519" width="22.28515625" style="144" customWidth="1"/>
    <col min="520" max="520" width="21.28515625" style="144" customWidth="1"/>
    <col min="521" max="768" width="11.42578125" style="144"/>
    <col min="769" max="769" width="3.7109375" style="144" customWidth="1"/>
    <col min="770" max="770" width="26.28515625" style="144" customWidth="1"/>
    <col min="771" max="771" width="15.85546875" style="144" customWidth="1"/>
    <col min="772" max="772" width="82" style="144" customWidth="1"/>
    <col min="773" max="773" width="13.7109375" style="144" customWidth="1"/>
    <col min="774" max="774" width="16.42578125" style="144" customWidth="1"/>
    <col min="775" max="775" width="22.28515625" style="144" customWidth="1"/>
    <col min="776" max="776" width="21.28515625" style="144" customWidth="1"/>
    <col min="777" max="1024" width="11.42578125" style="144"/>
    <col min="1025" max="1025" width="3.7109375" style="144" customWidth="1"/>
    <col min="1026" max="1026" width="26.28515625" style="144" customWidth="1"/>
    <col min="1027" max="1027" width="15.85546875" style="144" customWidth="1"/>
    <col min="1028" max="1028" width="82" style="144" customWidth="1"/>
    <col min="1029" max="1029" width="13.7109375" style="144" customWidth="1"/>
    <col min="1030" max="1030" width="16.42578125" style="144" customWidth="1"/>
    <col min="1031" max="1031" width="22.28515625" style="144" customWidth="1"/>
    <col min="1032" max="1032" width="21.28515625" style="144" customWidth="1"/>
    <col min="1033" max="1280" width="11.42578125" style="144"/>
    <col min="1281" max="1281" width="3.7109375" style="144" customWidth="1"/>
    <col min="1282" max="1282" width="26.28515625" style="144" customWidth="1"/>
    <col min="1283" max="1283" width="15.85546875" style="144" customWidth="1"/>
    <col min="1284" max="1284" width="82" style="144" customWidth="1"/>
    <col min="1285" max="1285" width="13.7109375" style="144" customWidth="1"/>
    <col min="1286" max="1286" width="16.42578125" style="144" customWidth="1"/>
    <col min="1287" max="1287" width="22.28515625" style="144" customWidth="1"/>
    <col min="1288" max="1288" width="21.28515625" style="144" customWidth="1"/>
    <col min="1289" max="1536" width="11.42578125" style="144"/>
    <col min="1537" max="1537" width="3.7109375" style="144" customWidth="1"/>
    <col min="1538" max="1538" width="26.28515625" style="144" customWidth="1"/>
    <col min="1539" max="1539" width="15.85546875" style="144" customWidth="1"/>
    <col min="1540" max="1540" width="82" style="144" customWidth="1"/>
    <col min="1541" max="1541" width="13.7109375" style="144" customWidth="1"/>
    <col min="1542" max="1542" width="16.42578125" style="144" customWidth="1"/>
    <col min="1543" max="1543" width="22.28515625" style="144" customWidth="1"/>
    <col min="1544" max="1544" width="21.28515625" style="144" customWidth="1"/>
    <col min="1545" max="1792" width="11.42578125" style="144"/>
    <col min="1793" max="1793" width="3.7109375" style="144" customWidth="1"/>
    <col min="1794" max="1794" width="26.28515625" style="144" customWidth="1"/>
    <col min="1795" max="1795" width="15.85546875" style="144" customWidth="1"/>
    <col min="1796" max="1796" width="82" style="144" customWidth="1"/>
    <col min="1797" max="1797" width="13.7109375" style="144" customWidth="1"/>
    <col min="1798" max="1798" width="16.42578125" style="144" customWidth="1"/>
    <col min="1799" max="1799" width="22.28515625" style="144" customWidth="1"/>
    <col min="1800" max="1800" width="21.28515625" style="144" customWidth="1"/>
    <col min="1801" max="2048" width="11.42578125" style="144"/>
    <col min="2049" max="2049" width="3.7109375" style="144" customWidth="1"/>
    <col min="2050" max="2050" width="26.28515625" style="144" customWidth="1"/>
    <col min="2051" max="2051" width="15.85546875" style="144" customWidth="1"/>
    <col min="2052" max="2052" width="82" style="144" customWidth="1"/>
    <col min="2053" max="2053" width="13.7109375" style="144" customWidth="1"/>
    <col min="2054" max="2054" width="16.42578125" style="144" customWidth="1"/>
    <col min="2055" max="2055" width="22.28515625" style="144" customWidth="1"/>
    <col min="2056" max="2056" width="21.28515625" style="144" customWidth="1"/>
    <col min="2057" max="2304" width="11.42578125" style="144"/>
    <col min="2305" max="2305" width="3.7109375" style="144" customWidth="1"/>
    <col min="2306" max="2306" width="26.28515625" style="144" customWidth="1"/>
    <col min="2307" max="2307" width="15.85546875" style="144" customWidth="1"/>
    <col min="2308" max="2308" width="82" style="144" customWidth="1"/>
    <col min="2309" max="2309" width="13.7109375" style="144" customWidth="1"/>
    <col min="2310" max="2310" width="16.42578125" style="144" customWidth="1"/>
    <col min="2311" max="2311" width="22.28515625" style="144" customWidth="1"/>
    <col min="2312" max="2312" width="21.28515625" style="144" customWidth="1"/>
    <col min="2313" max="2560" width="11.42578125" style="144"/>
    <col min="2561" max="2561" width="3.7109375" style="144" customWidth="1"/>
    <col min="2562" max="2562" width="26.28515625" style="144" customWidth="1"/>
    <col min="2563" max="2563" width="15.85546875" style="144" customWidth="1"/>
    <col min="2564" max="2564" width="82" style="144" customWidth="1"/>
    <col min="2565" max="2565" width="13.7109375" style="144" customWidth="1"/>
    <col min="2566" max="2566" width="16.42578125" style="144" customWidth="1"/>
    <col min="2567" max="2567" width="22.28515625" style="144" customWidth="1"/>
    <col min="2568" max="2568" width="21.28515625" style="144" customWidth="1"/>
    <col min="2569" max="2816" width="11.42578125" style="144"/>
    <col min="2817" max="2817" width="3.7109375" style="144" customWidth="1"/>
    <col min="2818" max="2818" width="26.28515625" style="144" customWidth="1"/>
    <col min="2819" max="2819" width="15.85546875" style="144" customWidth="1"/>
    <col min="2820" max="2820" width="82" style="144" customWidth="1"/>
    <col min="2821" max="2821" width="13.7109375" style="144" customWidth="1"/>
    <col min="2822" max="2822" width="16.42578125" style="144" customWidth="1"/>
    <col min="2823" max="2823" width="22.28515625" style="144" customWidth="1"/>
    <col min="2824" max="2824" width="21.28515625" style="144" customWidth="1"/>
    <col min="2825" max="3072" width="11.42578125" style="144"/>
    <col min="3073" max="3073" width="3.7109375" style="144" customWidth="1"/>
    <col min="3074" max="3074" width="26.28515625" style="144" customWidth="1"/>
    <col min="3075" max="3075" width="15.85546875" style="144" customWidth="1"/>
    <col min="3076" max="3076" width="82" style="144" customWidth="1"/>
    <col min="3077" max="3077" width="13.7109375" style="144" customWidth="1"/>
    <col min="3078" max="3078" width="16.42578125" style="144" customWidth="1"/>
    <col min="3079" max="3079" width="22.28515625" style="144" customWidth="1"/>
    <col min="3080" max="3080" width="21.28515625" style="144" customWidth="1"/>
    <col min="3081" max="3328" width="11.42578125" style="144"/>
    <col min="3329" max="3329" width="3.7109375" style="144" customWidth="1"/>
    <col min="3330" max="3330" width="26.28515625" style="144" customWidth="1"/>
    <col min="3331" max="3331" width="15.85546875" style="144" customWidth="1"/>
    <col min="3332" max="3332" width="82" style="144" customWidth="1"/>
    <col min="3333" max="3333" width="13.7109375" style="144" customWidth="1"/>
    <col min="3334" max="3334" width="16.42578125" style="144" customWidth="1"/>
    <col min="3335" max="3335" width="22.28515625" style="144" customWidth="1"/>
    <col min="3336" max="3336" width="21.28515625" style="144" customWidth="1"/>
    <col min="3337" max="3584" width="11.42578125" style="144"/>
    <col min="3585" max="3585" width="3.7109375" style="144" customWidth="1"/>
    <col min="3586" max="3586" width="26.28515625" style="144" customWidth="1"/>
    <col min="3587" max="3587" width="15.85546875" style="144" customWidth="1"/>
    <col min="3588" max="3588" width="82" style="144" customWidth="1"/>
    <col min="3589" max="3589" width="13.7109375" style="144" customWidth="1"/>
    <col min="3590" max="3590" width="16.42578125" style="144" customWidth="1"/>
    <col min="3591" max="3591" width="22.28515625" style="144" customWidth="1"/>
    <col min="3592" max="3592" width="21.28515625" style="144" customWidth="1"/>
    <col min="3593" max="3840" width="11.42578125" style="144"/>
    <col min="3841" max="3841" width="3.7109375" style="144" customWidth="1"/>
    <col min="3842" max="3842" width="26.28515625" style="144" customWidth="1"/>
    <col min="3843" max="3843" width="15.85546875" style="144" customWidth="1"/>
    <col min="3844" max="3844" width="82" style="144" customWidth="1"/>
    <col min="3845" max="3845" width="13.7109375" style="144" customWidth="1"/>
    <col min="3846" max="3846" width="16.42578125" style="144" customWidth="1"/>
    <col min="3847" max="3847" width="22.28515625" style="144" customWidth="1"/>
    <col min="3848" max="3848" width="21.28515625" style="144" customWidth="1"/>
    <col min="3849" max="4096" width="11.42578125" style="144"/>
    <col min="4097" max="4097" width="3.7109375" style="144" customWidth="1"/>
    <col min="4098" max="4098" width="26.28515625" style="144" customWidth="1"/>
    <col min="4099" max="4099" width="15.85546875" style="144" customWidth="1"/>
    <col min="4100" max="4100" width="82" style="144" customWidth="1"/>
    <col min="4101" max="4101" width="13.7109375" style="144" customWidth="1"/>
    <col min="4102" max="4102" width="16.42578125" style="144" customWidth="1"/>
    <col min="4103" max="4103" width="22.28515625" style="144" customWidth="1"/>
    <col min="4104" max="4104" width="21.28515625" style="144" customWidth="1"/>
    <col min="4105" max="4352" width="11.42578125" style="144"/>
    <col min="4353" max="4353" width="3.7109375" style="144" customWidth="1"/>
    <col min="4354" max="4354" width="26.28515625" style="144" customWidth="1"/>
    <col min="4355" max="4355" width="15.85546875" style="144" customWidth="1"/>
    <col min="4356" max="4356" width="82" style="144" customWidth="1"/>
    <col min="4357" max="4357" width="13.7109375" style="144" customWidth="1"/>
    <col min="4358" max="4358" width="16.42578125" style="144" customWidth="1"/>
    <col min="4359" max="4359" width="22.28515625" style="144" customWidth="1"/>
    <col min="4360" max="4360" width="21.28515625" style="144" customWidth="1"/>
    <col min="4361" max="4608" width="11.42578125" style="144"/>
    <col min="4609" max="4609" width="3.7109375" style="144" customWidth="1"/>
    <col min="4610" max="4610" width="26.28515625" style="144" customWidth="1"/>
    <col min="4611" max="4611" width="15.85546875" style="144" customWidth="1"/>
    <col min="4612" max="4612" width="82" style="144" customWidth="1"/>
    <col min="4613" max="4613" width="13.7109375" style="144" customWidth="1"/>
    <col min="4614" max="4614" width="16.42578125" style="144" customWidth="1"/>
    <col min="4615" max="4615" width="22.28515625" style="144" customWidth="1"/>
    <col min="4616" max="4616" width="21.28515625" style="144" customWidth="1"/>
    <col min="4617" max="4864" width="11.42578125" style="144"/>
    <col min="4865" max="4865" width="3.7109375" style="144" customWidth="1"/>
    <col min="4866" max="4866" width="26.28515625" style="144" customWidth="1"/>
    <col min="4867" max="4867" width="15.85546875" style="144" customWidth="1"/>
    <col min="4868" max="4868" width="82" style="144" customWidth="1"/>
    <col min="4869" max="4869" width="13.7109375" style="144" customWidth="1"/>
    <col min="4870" max="4870" width="16.42578125" style="144" customWidth="1"/>
    <col min="4871" max="4871" width="22.28515625" style="144" customWidth="1"/>
    <col min="4872" max="4872" width="21.28515625" style="144" customWidth="1"/>
    <col min="4873" max="5120" width="11.42578125" style="144"/>
    <col min="5121" max="5121" width="3.7109375" style="144" customWidth="1"/>
    <col min="5122" max="5122" width="26.28515625" style="144" customWidth="1"/>
    <col min="5123" max="5123" width="15.85546875" style="144" customWidth="1"/>
    <col min="5124" max="5124" width="82" style="144" customWidth="1"/>
    <col min="5125" max="5125" width="13.7109375" style="144" customWidth="1"/>
    <col min="5126" max="5126" width="16.42578125" style="144" customWidth="1"/>
    <col min="5127" max="5127" width="22.28515625" style="144" customWidth="1"/>
    <col min="5128" max="5128" width="21.28515625" style="144" customWidth="1"/>
    <col min="5129" max="5376" width="11.42578125" style="144"/>
    <col min="5377" max="5377" width="3.7109375" style="144" customWidth="1"/>
    <col min="5378" max="5378" width="26.28515625" style="144" customWidth="1"/>
    <col min="5379" max="5379" width="15.85546875" style="144" customWidth="1"/>
    <col min="5380" max="5380" width="82" style="144" customWidth="1"/>
    <col min="5381" max="5381" width="13.7109375" style="144" customWidth="1"/>
    <col min="5382" max="5382" width="16.42578125" style="144" customWidth="1"/>
    <col min="5383" max="5383" width="22.28515625" style="144" customWidth="1"/>
    <col min="5384" max="5384" width="21.28515625" style="144" customWidth="1"/>
    <col min="5385" max="5632" width="11.42578125" style="144"/>
    <col min="5633" max="5633" width="3.7109375" style="144" customWidth="1"/>
    <col min="5634" max="5634" width="26.28515625" style="144" customWidth="1"/>
    <col min="5635" max="5635" width="15.85546875" style="144" customWidth="1"/>
    <col min="5636" max="5636" width="82" style="144" customWidth="1"/>
    <col min="5637" max="5637" width="13.7109375" style="144" customWidth="1"/>
    <col min="5638" max="5638" width="16.42578125" style="144" customWidth="1"/>
    <col min="5639" max="5639" width="22.28515625" style="144" customWidth="1"/>
    <col min="5640" max="5640" width="21.28515625" style="144" customWidth="1"/>
    <col min="5641" max="5888" width="11.42578125" style="144"/>
    <col min="5889" max="5889" width="3.7109375" style="144" customWidth="1"/>
    <col min="5890" max="5890" width="26.28515625" style="144" customWidth="1"/>
    <col min="5891" max="5891" width="15.85546875" style="144" customWidth="1"/>
    <col min="5892" max="5892" width="82" style="144" customWidth="1"/>
    <col min="5893" max="5893" width="13.7109375" style="144" customWidth="1"/>
    <col min="5894" max="5894" width="16.42578125" style="144" customWidth="1"/>
    <col min="5895" max="5895" width="22.28515625" style="144" customWidth="1"/>
    <col min="5896" max="5896" width="21.28515625" style="144" customWidth="1"/>
    <col min="5897" max="6144" width="11.42578125" style="144"/>
    <col min="6145" max="6145" width="3.7109375" style="144" customWidth="1"/>
    <col min="6146" max="6146" width="26.28515625" style="144" customWidth="1"/>
    <col min="6147" max="6147" width="15.85546875" style="144" customWidth="1"/>
    <col min="6148" max="6148" width="82" style="144" customWidth="1"/>
    <col min="6149" max="6149" width="13.7109375" style="144" customWidth="1"/>
    <col min="6150" max="6150" width="16.42578125" style="144" customWidth="1"/>
    <col min="6151" max="6151" width="22.28515625" style="144" customWidth="1"/>
    <col min="6152" max="6152" width="21.28515625" style="144" customWidth="1"/>
    <col min="6153" max="6400" width="11.42578125" style="144"/>
    <col min="6401" max="6401" width="3.7109375" style="144" customWidth="1"/>
    <col min="6402" max="6402" width="26.28515625" style="144" customWidth="1"/>
    <col min="6403" max="6403" width="15.85546875" style="144" customWidth="1"/>
    <col min="6404" max="6404" width="82" style="144" customWidth="1"/>
    <col min="6405" max="6405" width="13.7109375" style="144" customWidth="1"/>
    <col min="6406" max="6406" width="16.42578125" style="144" customWidth="1"/>
    <col min="6407" max="6407" width="22.28515625" style="144" customWidth="1"/>
    <col min="6408" max="6408" width="21.28515625" style="144" customWidth="1"/>
    <col min="6409" max="6656" width="11.42578125" style="144"/>
    <col min="6657" max="6657" width="3.7109375" style="144" customWidth="1"/>
    <col min="6658" max="6658" width="26.28515625" style="144" customWidth="1"/>
    <col min="6659" max="6659" width="15.85546875" style="144" customWidth="1"/>
    <col min="6660" max="6660" width="82" style="144" customWidth="1"/>
    <col min="6661" max="6661" width="13.7109375" style="144" customWidth="1"/>
    <col min="6662" max="6662" width="16.42578125" style="144" customWidth="1"/>
    <col min="6663" max="6663" width="22.28515625" style="144" customWidth="1"/>
    <col min="6664" max="6664" width="21.28515625" style="144" customWidth="1"/>
    <col min="6665" max="6912" width="11.42578125" style="144"/>
    <col min="6913" max="6913" width="3.7109375" style="144" customWidth="1"/>
    <col min="6914" max="6914" width="26.28515625" style="144" customWidth="1"/>
    <col min="6915" max="6915" width="15.85546875" style="144" customWidth="1"/>
    <col min="6916" max="6916" width="82" style="144" customWidth="1"/>
    <col min="6917" max="6917" width="13.7109375" style="144" customWidth="1"/>
    <col min="6918" max="6918" width="16.42578125" style="144" customWidth="1"/>
    <col min="6919" max="6919" width="22.28515625" style="144" customWidth="1"/>
    <col min="6920" max="6920" width="21.28515625" style="144" customWidth="1"/>
    <col min="6921" max="7168" width="11.42578125" style="144"/>
    <col min="7169" max="7169" width="3.7109375" style="144" customWidth="1"/>
    <col min="7170" max="7170" width="26.28515625" style="144" customWidth="1"/>
    <col min="7171" max="7171" width="15.85546875" style="144" customWidth="1"/>
    <col min="7172" max="7172" width="82" style="144" customWidth="1"/>
    <col min="7173" max="7173" width="13.7109375" style="144" customWidth="1"/>
    <col min="7174" max="7174" width="16.42578125" style="144" customWidth="1"/>
    <col min="7175" max="7175" width="22.28515625" style="144" customWidth="1"/>
    <col min="7176" max="7176" width="21.28515625" style="144" customWidth="1"/>
    <col min="7177" max="7424" width="11.42578125" style="144"/>
    <col min="7425" max="7425" width="3.7109375" style="144" customWidth="1"/>
    <col min="7426" max="7426" width="26.28515625" style="144" customWidth="1"/>
    <col min="7427" max="7427" width="15.85546875" style="144" customWidth="1"/>
    <col min="7428" max="7428" width="82" style="144" customWidth="1"/>
    <col min="7429" max="7429" width="13.7109375" style="144" customWidth="1"/>
    <col min="7430" max="7430" width="16.42578125" style="144" customWidth="1"/>
    <col min="7431" max="7431" width="22.28515625" style="144" customWidth="1"/>
    <col min="7432" max="7432" width="21.28515625" style="144" customWidth="1"/>
    <col min="7433" max="7680" width="11.42578125" style="144"/>
    <col min="7681" max="7681" width="3.7109375" style="144" customWidth="1"/>
    <col min="7682" max="7682" width="26.28515625" style="144" customWidth="1"/>
    <col min="7683" max="7683" width="15.85546875" style="144" customWidth="1"/>
    <col min="7684" max="7684" width="82" style="144" customWidth="1"/>
    <col min="7685" max="7685" width="13.7109375" style="144" customWidth="1"/>
    <col min="7686" max="7686" width="16.42578125" style="144" customWidth="1"/>
    <col min="7687" max="7687" width="22.28515625" style="144" customWidth="1"/>
    <col min="7688" max="7688" width="21.28515625" style="144" customWidth="1"/>
    <col min="7689" max="7936" width="11.42578125" style="144"/>
    <col min="7937" max="7937" width="3.7109375" style="144" customWidth="1"/>
    <col min="7938" max="7938" width="26.28515625" style="144" customWidth="1"/>
    <col min="7939" max="7939" width="15.85546875" style="144" customWidth="1"/>
    <col min="7940" max="7940" width="82" style="144" customWidth="1"/>
    <col min="7941" max="7941" width="13.7109375" style="144" customWidth="1"/>
    <col min="7942" max="7942" width="16.42578125" style="144" customWidth="1"/>
    <col min="7943" max="7943" width="22.28515625" style="144" customWidth="1"/>
    <col min="7944" max="7944" width="21.28515625" style="144" customWidth="1"/>
    <col min="7945" max="8192" width="11.42578125" style="144"/>
    <col min="8193" max="8193" width="3.7109375" style="144" customWidth="1"/>
    <col min="8194" max="8194" width="26.28515625" style="144" customWidth="1"/>
    <col min="8195" max="8195" width="15.85546875" style="144" customWidth="1"/>
    <col min="8196" max="8196" width="82" style="144" customWidth="1"/>
    <col min="8197" max="8197" width="13.7109375" style="144" customWidth="1"/>
    <col min="8198" max="8198" width="16.42578125" style="144" customWidth="1"/>
    <col min="8199" max="8199" width="22.28515625" style="144" customWidth="1"/>
    <col min="8200" max="8200" width="21.28515625" style="144" customWidth="1"/>
    <col min="8201" max="8448" width="11.42578125" style="144"/>
    <col min="8449" max="8449" width="3.7109375" style="144" customWidth="1"/>
    <col min="8450" max="8450" width="26.28515625" style="144" customWidth="1"/>
    <col min="8451" max="8451" width="15.85546875" style="144" customWidth="1"/>
    <col min="8452" max="8452" width="82" style="144" customWidth="1"/>
    <col min="8453" max="8453" width="13.7109375" style="144" customWidth="1"/>
    <col min="8454" max="8454" width="16.42578125" style="144" customWidth="1"/>
    <col min="8455" max="8455" width="22.28515625" style="144" customWidth="1"/>
    <col min="8456" max="8456" width="21.28515625" style="144" customWidth="1"/>
    <col min="8457" max="8704" width="11.42578125" style="144"/>
    <col min="8705" max="8705" width="3.7109375" style="144" customWidth="1"/>
    <col min="8706" max="8706" width="26.28515625" style="144" customWidth="1"/>
    <col min="8707" max="8707" width="15.85546875" style="144" customWidth="1"/>
    <col min="8708" max="8708" width="82" style="144" customWidth="1"/>
    <col min="8709" max="8709" width="13.7109375" style="144" customWidth="1"/>
    <col min="8710" max="8710" width="16.42578125" style="144" customWidth="1"/>
    <col min="8711" max="8711" width="22.28515625" style="144" customWidth="1"/>
    <col min="8712" max="8712" width="21.28515625" style="144" customWidth="1"/>
    <col min="8713" max="8960" width="11.42578125" style="144"/>
    <col min="8961" max="8961" width="3.7109375" style="144" customWidth="1"/>
    <col min="8962" max="8962" width="26.28515625" style="144" customWidth="1"/>
    <col min="8963" max="8963" width="15.85546875" style="144" customWidth="1"/>
    <col min="8964" max="8964" width="82" style="144" customWidth="1"/>
    <col min="8965" max="8965" width="13.7109375" style="144" customWidth="1"/>
    <col min="8966" max="8966" width="16.42578125" style="144" customWidth="1"/>
    <col min="8967" max="8967" width="22.28515625" style="144" customWidth="1"/>
    <col min="8968" max="8968" width="21.28515625" style="144" customWidth="1"/>
    <col min="8969" max="9216" width="11.42578125" style="144"/>
    <col min="9217" max="9217" width="3.7109375" style="144" customWidth="1"/>
    <col min="9218" max="9218" width="26.28515625" style="144" customWidth="1"/>
    <col min="9219" max="9219" width="15.85546875" style="144" customWidth="1"/>
    <col min="9220" max="9220" width="82" style="144" customWidth="1"/>
    <col min="9221" max="9221" width="13.7109375" style="144" customWidth="1"/>
    <col min="9222" max="9222" width="16.42578125" style="144" customWidth="1"/>
    <col min="9223" max="9223" width="22.28515625" style="144" customWidth="1"/>
    <col min="9224" max="9224" width="21.28515625" style="144" customWidth="1"/>
    <col min="9225" max="9472" width="11.42578125" style="144"/>
    <col min="9473" max="9473" width="3.7109375" style="144" customWidth="1"/>
    <col min="9474" max="9474" width="26.28515625" style="144" customWidth="1"/>
    <col min="9475" max="9475" width="15.85546875" style="144" customWidth="1"/>
    <col min="9476" max="9476" width="82" style="144" customWidth="1"/>
    <col min="9477" max="9477" width="13.7109375" style="144" customWidth="1"/>
    <col min="9478" max="9478" width="16.42578125" style="144" customWidth="1"/>
    <col min="9479" max="9479" width="22.28515625" style="144" customWidth="1"/>
    <col min="9480" max="9480" width="21.28515625" style="144" customWidth="1"/>
    <col min="9481" max="9728" width="11.42578125" style="144"/>
    <col min="9729" max="9729" width="3.7109375" style="144" customWidth="1"/>
    <col min="9730" max="9730" width="26.28515625" style="144" customWidth="1"/>
    <col min="9731" max="9731" width="15.85546875" style="144" customWidth="1"/>
    <col min="9732" max="9732" width="82" style="144" customWidth="1"/>
    <col min="9733" max="9733" width="13.7109375" style="144" customWidth="1"/>
    <col min="9734" max="9734" width="16.42578125" style="144" customWidth="1"/>
    <col min="9735" max="9735" width="22.28515625" style="144" customWidth="1"/>
    <col min="9736" max="9736" width="21.28515625" style="144" customWidth="1"/>
    <col min="9737" max="9984" width="11.42578125" style="144"/>
    <col min="9985" max="9985" width="3.7109375" style="144" customWidth="1"/>
    <col min="9986" max="9986" width="26.28515625" style="144" customWidth="1"/>
    <col min="9987" max="9987" width="15.85546875" style="144" customWidth="1"/>
    <col min="9988" max="9988" width="82" style="144" customWidth="1"/>
    <col min="9989" max="9989" width="13.7109375" style="144" customWidth="1"/>
    <col min="9990" max="9990" width="16.42578125" style="144" customWidth="1"/>
    <col min="9991" max="9991" width="22.28515625" style="144" customWidth="1"/>
    <col min="9992" max="9992" width="21.28515625" style="144" customWidth="1"/>
    <col min="9993" max="10240" width="11.42578125" style="144"/>
    <col min="10241" max="10241" width="3.7109375" style="144" customWidth="1"/>
    <col min="10242" max="10242" width="26.28515625" style="144" customWidth="1"/>
    <col min="10243" max="10243" width="15.85546875" style="144" customWidth="1"/>
    <col min="10244" max="10244" width="82" style="144" customWidth="1"/>
    <col min="10245" max="10245" width="13.7109375" style="144" customWidth="1"/>
    <col min="10246" max="10246" width="16.42578125" style="144" customWidth="1"/>
    <col min="10247" max="10247" width="22.28515625" style="144" customWidth="1"/>
    <col min="10248" max="10248" width="21.28515625" style="144" customWidth="1"/>
    <col min="10249" max="10496" width="11.42578125" style="144"/>
    <col min="10497" max="10497" width="3.7109375" style="144" customWidth="1"/>
    <col min="10498" max="10498" width="26.28515625" style="144" customWidth="1"/>
    <col min="10499" max="10499" width="15.85546875" style="144" customWidth="1"/>
    <col min="10500" max="10500" width="82" style="144" customWidth="1"/>
    <col min="10501" max="10501" width="13.7109375" style="144" customWidth="1"/>
    <col min="10502" max="10502" width="16.42578125" style="144" customWidth="1"/>
    <col min="10503" max="10503" width="22.28515625" style="144" customWidth="1"/>
    <col min="10504" max="10504" width="21.28515625" style="144" customWidth="1"/>
    <col min="10505" max="10752" width="11.42578125" style="144"/>
    <col min="10753" max="10753" width="3.7109375" style="144" customWidth="1"/>
    <col min="10754" max="10754" width="26.28515625" style="144" customWidth="1"/>
    <col min="10755" max="10755" width="15.85546875" style="144" customWidth="1"/>
    <col min="10756" max="10756" width="82" style="144" customWidth="1"/>
    <col min="10757" max="10757" width="13.7109375" style="144" customWidth="1"/>
    <col min="10758" max="10758" width="16.42578125" style="144" customWidth="1"/>
    <col min="10759" max="10759" width="22.28515625" style="144" customWidth="1"/>
    <col min="10760" max="10760" width="21.28515625" style="144" customWidth="1"/>
    <col min="10761" max="11008" width="11.42578125" style="144"/>
    <col min="11009" max="11009" width="3.7109375" style="144" customWidth="1"/>
    <col min="11010" max="11010" width="26.28515625" style="144" customWidth="1"/>
    <col min="11011" max="11011" width="15.85546875" style="144" customWidth="1"/>
    <col min="11012" max="11012" width="82" style="144" customWidth="1"/>
    <col min="11013" max="11013" width="13.7109375" style="144" customWidth="1"/>
    <col min="11014" max="11014" width="16.42578125" style="144" customWidth="1"/>
    <col min="11015" max="11015" width="22.28515625" style="144" customWidth="1"/>
    <col min="11016" max="11016" width="21.28515625" style="144" customWidth="1"/>
    <col min="11017" max="11264" width="11.42578125" style="144"/>
    <col min="11265" max="11265" width="3.7109375" style="144" customWidth="1"/>
    <col min="11266" max="11266" width="26.28515625" style="144" customWidth="1"/>
    <col min="11267" max="11267" width="15.85546875" style="144" customWidth="1"/>
    <col min="11268" max="11268" width="82" style="144" customWidth="1"/>
    <col min="11269" max="11269" width="13.7109375" style="144" customWidth="1"/>
    <col min="11270" max="11270" width="16.42578125" style="144" customWidth="1"/>
    <col min="11271" max="11271" width="22.28515625" style="144" customWidth="1"/>
    <col min="11272" max="11272" width="21.28515625" style="144" customWidth="1"/>
    <col min="11273" max="11520" width="11.42578125" style="144"/>
    <col min="11521" max="11521" width="3.7109375" style="144" customWidth="1"/>
    <col min="11522" max="11522" width="26.28515625" style="144" customWidth="1"/>
    <col min="11523" max="11523" width="15.85546875" style="144" customWidth="1"/>
    <col min="11524" max="11524" width="82" style="144" customWidth="1"/>
    <col min="11525" max="11525" width="13.7109375" style="144" customWidth="1"/>
    <col min="11526" max="11526" width="16.42578125" style="144" customWidth="1"/>
    <col min="11527" max="11527" width="22.28515625" style="144" customWidth="1"/>
    <col min="11528" max="11528" width="21.28515625" style="144" customWidth="1"/>
    <col min="11529" max="11776" width="11.42578125" style="144"/>
    <col min="11777" max="11777" width="3.7109375" style="144" customWidth="1"/>
    <col min="11778" max="11778" width="26.28515625" style="144" customWidth="1"/>
    <col min="11779" max="11779" width="15.85546875" style="144" customWidth="1"/>
    <col min="11780" max="11780" width="82" style="144" customWidth="1"/>
    <col min="11781" max="11781" width="13.7109375" style="144" customWidth="1"/>
    <col min="11782" max="11782" width="16.42578125" style="144" customWidth="1"/>
    <col min="11783" max="11783" width="22.28515625" style="144" customWidth="1"/>
    <col min="11784" max="11784" width="21.28515625" style="144" customWidth="1"/>
    <col min="11785" max="12032" width="11.42578125" style="144"/>
    <col min="12033" max="12033" width="3.7109375" style="144" customWidth="1"/>
    <col min="12034" max="12034" width="26.28515625" style="144" customWidth="1"/>
    <col min="12035" max="12035" width="15.85546875" style="144" customWidth="1"/>
    <col min="12036" max="12036" width="82" style="144" customWidth="1"/>
    <col min="12037" max="12037" width="13.7109375" style="144" customWidth="1"/>
    <col min="12038" max="12038" width="16.42578125" style="144" customWidth="1"/>
    <col min="12039" max="12039" width="22.28515625" style="144" customWidth="1"/>
    <col min="12040" max="12040" width="21.28515625" style="144" customWidth="1"/>
    <col min="12041" max="12288" width="11.42578125" style="144"/>
    <col min="12289" max="12289" width="3.7109375" style="144" customWidth="1"/>
    <col min="12290" max="12290" width="26.28515625" style="144" customWidth="1"/>
    <col min="12291" max="12291" width="15.85546875" style="144" customWidth="1"/>
    <col min="12292" max="12292" width="82" style="144" customWidth="1"/>
    <col min="12293" max="12293" width="13.7109375" style="144" customWidth="1"/>
    <col min="12294" max="12294" width="16.42578125" style="144" customWidth="1"/>
    <col min="12295" max="12295" width="22.28515625" style="144" customWidth="1"/>
    <col min="12296" max="12296" width="21.28515625" style="144" customWidth="1"/>
    <col min="12297" max="12544" width="11.42578125" style="144"/>
    <col min="12545" max="12545" width="3.7109375" style="144" customWidth="1"/>
    <col min="12546" max="12546" width="26.28515625" style="144" customWidth="1"/>
    <col min="12547" max="12547" width="15.85546875" style="144" customWidth="1"/>
    <col min="12548" max="12548" width="82" style="144" customWidth="1"/>
    <col min="12549" max="12549" width="13.7109375" style="144" customWidth="1"/>
    <col min="12550" max="12550" width="16.42578125" style="144" customWidth="1"/>
    <col min="12551" max="12551" width="22.28515625" style="144" customWidth="1"/>
    <col min="12552" max="12552" width="21.28515625" style="144" customWidth="1"/>
    <col min="12553" max="12800" width="11.42578125" style="144"/>
    <col min="12801" max="12801" width="3.7109375" style="144" customWidth="1"/>
    <col min="12802" max="12802" width="26.28515625" style="144" customWidth="1"/>
    <col min="12803" max="12803" width="15.85546875" style="144" customWidth="1"/>
    <col min="12804" max="12804" width="82" style="144" customWidth="1"/>
    <col min="12805" max="12805" width="13.7109375" style="144" customWidth="1"/>
    <col min="12806" max="12806" width="16.42578125" style="144" customWidth="1"/>
    <col min="12807" max="12807" width="22.28515625" style="144" customWidth="1"/>
    <col min="12808" max="12808" width="21.28515625" style="144" customWidth="1"/>
    <col min="12809" max="13056" width="11.42578125" style="144"/>
    <col min="13057" max="13057" width="3.7109375" style="144" customWidth="1"/>
    <col min="13058" max="13058" width="26.28515625" style="144" customWidth="1"/>
    <col min="13059" max="13059" width="15.85546875" style="144" customWidth="1"/>
    <col min="13060" max="13060" width="82" style="144" customWidth="1"/>
    <col min="13061" max="13061" width="13.7109375" style="144" customWidth="1"/>
    <col min="13062" max="13062" width="16.42578125" style="144" customWidth="1"/>
    <col min="13063" max="13063" width="22.28515625" style="144" customWidth="1"/>
    <col min="13064" max="13064" width="21.28515625" style="144" customWidth="1"/>
    <col min="13065" max="13312" width="11.42578125" style="144"/>
    <col min="13313" max="13313" width="3.7109375" style="144" customWidth="1"/>
    <col min="13314" max="13314" width="26.28515625" style="144" customWidth="1"/>
    <col min="13315" max="13315" width="15.85546875" style="144" customWidth="1"/>
    <col min="13316" max="13316" width="82" style="144" customWidth="1"/>
    <col min="13317" max="13317" width="13.7109375" style="144" customWidth="1"/>
    <col min="13318" max="13318" width="16.42578125" style="144" customWidth="1"/>
    <col min="13319" max="13319" width="22.28515625" style="144" customWidth="1"/>
    <col min="13320" max="13320" width="21.28515625" style="144" customWidth="1"/>
    <col min="13321" max="13568" width="11.42578125" style="144"/>
    <col min="13569" max="13569" width="3.7109375" style="144" customWidth="1"/>
    <col min="13570" max="13570" width="26.28515625" style="144" customWidth="1"/>
    <col min="13571" max="13571" width="15.85546875" style="144" customWidth="1"/>
    <col min="13572" max="13572" width="82" style="144" customWidth="1"/>
    <col min="13573" max="13573" width="13.7109375" style="144" customWidth="1"/>
    <col min="13574" max="13574" width="16.42578125" style="144" customWidth="1"/>
    <col min="13575" max="13575" width="22.28515625" style="144" customWidth="1"/>
    <col min="13576" max="13576" width="21.28515625" style="144" customWidth="1"/>
    <col min="13577" max="13824" width="11.42578125" style="144"/>
    <col min="13825" max="13825" width="3.7109375" style="144" customWidth="1"/>
    <col min="13826" max="13826" width="26.28515625" style="144" customWidth="1"/>
    <col min="13827" max="13827" width="15.85546875" style="144" customWidth="1"/>
    <col min="13828" max="13828" width="82" style="144" customWidth="1"/>
    <col min="13829" max="13829" width="13.7109375" style="144" customWidth="1"/>
    <col min="13830" max="13830" width="16.42578125" style="144" customWidth="1"/>
    <col min="13831" max="13831" width="22.28515625" style="144" customWidth="1"/>
    <col min="13832" max="13832" width="21.28515625" style="144" customWidth="1"/>
    <col min="13833" max="14080" width="11.42578125" style="144"/>
    <col min="14081" max="14081" width="3.7109375" style="144" customWidth="1"/>
    <col min="14082" max="14082" width="26.28515625" style="144" customWidth="1"/>
    <col min="14083" max="14083" width="15.85546875" style="144" customWidth="1"/>
    <col min="14084" max="14084" width="82" style="144" customWidth="1"/>
    <col min="14085" max="14085" width="13.7109375" style="144" customWidth="1"/>
    <col min="14086" max="14086" width="16.42578125" style="144" customWidth="1"/>
    <col min="14087" max="14087" width="22.28515625" style="144" customWidth="1"/>
    <col min="14088" max="14088" width="21.28515625" style="144" customWidth="1"/>
    <col min="14089" max="14336" width="11.42578125" style="144"/>
    <col min="14337" max="14337" width="3.7109375" style="144" customWidth="1"/>
    <col min="14338" max="14338" width="26.28515625" style="144" customWidth="1"/>
    <col min="14339" max="14339" width="15.85546875" style="144" customWidth="1"/>
    <col min="14340" max="14340" width="82" style="144" customWidth="1"/>
    <col min="14341" max="14341" width="13.7109375" style="144" customWidth="1"/>
    <col min="14342" max="14342" width="16.42578125" style="144" customWidth="1"/>
    <col min="14343" max="14343" width="22.28515625" style="144" customWidth="1"/>
    <col min="14344" max="14344" width="21.28515625" style="144" customWidth="1"/>
    <col min="14345" max="14592" width="11.42578125" style="144"/>
    <col min="14593" max="14593" width="3.7109375" style="144" customWidth="1"/>
    <col min="14594" max="14594" width="26.28515625" style="144" customWidth="1"/>
    <col min="14595" max="14595" width="15.85546875" style="144" customWidth="1"/>
    <col min="14596" max="14596" width="82" style="144" customWidth="1"/>
    <col min="14597" max="14597" width="13.7109375" style="144" customWidth="1"/>
    <col min="14598" max="14598" width="16.42578125" style="144" customWidth="1"/>
    <col min="14599" max="14599" width="22.28515625" style="144" customWidth="1"/>
    <col min="14600" max="14600" width="21.28515625" style="144" customWidth="1"/>
    <col min="14601" max="14848" width="11.42578125" style="144"/>
    <col min="14849" max="14849" width="3.7109375" style="144" customWidth="1"/>
    <col min="14850" max="14850" width="26.28515625" style="144" customWidth="1"/>
    <col min="14851" max="14851" width="15.85546875" style="144" customWidth="1"/>
    <col min="14852" max="14852" width="82" style="144" customWidth="1"/>
    <col min="14853" max="14853" width="13.7109375" style="144" customWidth="1"/>
    <col min="14854" max="14854" width="16.42578125" style="144" customWidth="1"/>
    <col min="14855" max="14855" width="22.28515625" style="144" customWidth="1"/>
    <col min="14856" max="14856" width="21.28515625" style="144" customWidth="1"/>
    <col min="14857" max="15104" width="11.42578125" style="144"/>
    <col min="15105" max="15105" width="3.7109375" style="144" customWidth="1"/>
    <col min="15106" max="15106" width="26.28515625" style="144" customWidth="1"/>
    <col min="15107" max="15107" width="15.85546875" style="144" customWidth="1"/>
    <col min="15108" max="15108" width="82" style="144" customWidth="1"/>
    <col min="15109" max="15109" width="13.7109375" style="144" customWidth="1"/>
    <col min="15110" max="15110" width="16.42578125" style="144" customWidth="1"/>
    <col min="15111" max="15111" width="22.28515625" style="144" customWidth="1"/>
    <col min="15112" max="15112" width="21.28515625" style="144" customWidth="1"/>
    <col min="15113" max="15360" width="11.42578125" style="144"/>
    <col min="15361" max="15361" width="3.7109375" style="144" customWidth="1"/>
    <col min="15362" max="15362" width="26.28515625" style="144" customWidth="1"/>
    <col min="15363" max="15363" width="15.85546875" style="144" customWidth="1"/>
    <col min="15364" max="15364" width="82" style="144" customWidth="1"/>
    <col min="15365" max="15365" width="13.7109375" style="144" customWidth="1"/>
    <col min="15366" max="15366" width="16.42578125" style="144" customWidth="1"/>
    <col min="15367" max="15367" width="22.28515625" style="144" customWidth="1"/>
    <col min="15368" max="15368" width="21.28515625" style="144" customWidth="1"/>
    <col min="15369" max="15616" width="11.42578125" style="144"/>
    <col min="15617" max="15617" width="3.7109375" style="144" customWidth="1"/>
    <col min="15618" max="15618" width="26.28515625" style="144" customWidth="1"/>
    <col min="15619" max="15619" width="15.85546875" style="144" customWidth="1"/>
    <col min="15620" max="15620" width="82" style="144" customWidth="1"/>
    <col min="15621" max="15621" width="13.7109375" style="144" customWidth="1"/>
    <col min="15622" max="15622" width="16.42578125" style="144" customWidth="1"/>
    <col min="15623" max="15623" width="22.28515625" style="144" customWidth="1"/>
    <col min="15624" max="15624" width="21.28515625" style="144" customWidth="1"/>
    <col min="15625" max="15872" width="11.42578125" style="144"/>
    <col min="15873" max="15873" width="3.7109375" style="144" customWidth="1"/>
    <col min="15874" max="15874" width="26.28515625" style="144" customWidth="1"/>
    <col min="15875" max="15875" width="15.85546875" style="144" customWidth="1"/>
    <col min="15876" max="15876" width="82" style="144" customWidth="1"/>
    <col min="15877" max="15877" width="13.7109375" style="144" customWidth="1"/>
    <col min="15878" max="15878" width="16.42578125" style="144" customWidth="1"/>
    <col min="15879" max="15879" width="22.28515625" style="144" customWidth="1"/>
    <col min="15880" max="15880" width="21.28515625" style="144" customWidth="1"/>
    <col min="15881" max="16128" width="11.42578125" style="144"/>
    <col min="16129" max="16129" width="3.7109375" style="144" customWidth="1"/>
    <col min="16130" max="16130" width="26.28515625" style="144" customWidth="1"/>
    <col min="16131" max="16131" width="15.85546875" style="144" customWidth="1"/>
    <col min="16132" max="16132" width="82" style="144" customWidth="1"/>
    <col min="16133" max="16133" width="13.7109375" style="144" customWidth="1"/>
    <col min="16134" max="16134" width="16.42578125" style="144" customWidth="1"/>
    <col min="16135" max="16135" width="22.28515625" style="144" customWidth="1"/>
    <col min="16136" max="16136" width="21.28515625" style="144" customWidth="1"/>
    <col min="16137" max="16384" width="11.42578125" style="144"/>
  </cols>
  <sheetData>
    <row r="1" spans="1:19" s="783" customFormat="1" ht="30.75" customHeight="1" x14ac:dyDescent="0.3">
      <c r="A1" s="779"/>
      <c r="B1" s="780"/>
      <c r="C1" s="1348" t="s">
        <v>2066</v>
      </c>
      <c r="D1" s="1348"/>
      <c r="E1" s="1423">
        <v>105</v>
      </c>
      <c r="F1" s="781"/>
      <c r="G1" s="781"/>
      <c r="H1" s="781"/>
      <c r="I1" s="782"/>
      <c r="J1" s="782"/>
      <c r="K1" s="782"/>
      <c r="L1" s="782"/>
      <c r="M1" s="782"/>
      <c r="N1" s="782"/>
      <c r="O1" s="782"/>
      <c r="P1" s="782"/>
      <c r="Q1" s="782"/>
      <c r="R1" s="782"/>
      <c r="S1" s="782"/>
    </row>
    <row r="2" spans="1:19" s="783" customFormat="1" ht="27" customHeight="1" thickBot="1" x14ac:dyDescent="0.3">
      <c r="A2" s="779"/>
      <c r="B2" s="784"/>
      <c r="C2" s="1351" t="s">
        <v>2067</v>
      </c>
      <c r="D2" s="1351"/>
      <c r="E2" s="1424"/>
      <c r="F2" s="785"/>
      <c r="G2" s="785"/>
      <c r="H2" s="786"/>
      <c r="I2" s="787"/>
      <c r="J2" s="787"/>
      <c r="K2" s="787"/>
      <c r="L2" s="787"/>
      <c r="M2" s="787"/>
      <c r="N2" s="787"/>
      <c r="O2" s="787"/>
      <c r="P2" s="787"/>
      <c r="Q2" s="787"/>
      <c r="R2" s="787"/>
      <c r="S2" s="787"/>
    </row>
    <row r="3" spans="1:19" ht="18.75" customHeight="1" x14ac:dyDescent="0.25">
      <c r="B3" s="1352" t="s">
        <v>163</v>
      </c>
      <c r="C3" s="789" t="s">
        <v>162</v>
      </c>
      <c r="D3" s="1353">
        <v>45162</v>
      </c>
      <c r="E3" s="1354"/>
      <c r="F3" s="790"/>
      <c r="G3" s="790"/>
      <c r="H3" s="790"/>
    </row>
    <row r="4" spans="1:19" ht="18.75" customHeight="1" x14ac:dyDescent="0.25">
      <c r="B4" s="1337"/>
      <c r="C4" s="791" t="s">
        <v>2068</v>
      </c>
      <c r="D4" s="1355">
        <f>+D3+100</f>
        <v>45262</v>
      </c>
      <c r="E4" s="1356"/>
      <c r="F4" s="790"/>
      <c r="G4" s="790"/>
      <c r="H4" s="790"/>
    </row>
    <row r="5" spans="1:19" ht="18.75" customHeight="1" x14ac:dyDescent="0.25">
      <c r="B5" s="792" t="s">
        <v>2069</v>
      </c>
      <c r="C5" s="1344" t="s">
        <v>2070</v>
      </c>
      <c r="D5" s="1325"/>
      <c r="E5" s="1326"/>
      <c r="F5" s="793"/>
      <c r="G5" s="793"/>
      <c r="H5" s="793"/>
    </row>
    <row r="6" spans="1:19" ht="18.75" customHeight="1" x14ac:dyDescent="0.25">
      <c r="B6" s="792" t="s">
        <v>2071</v>
      </c>
      <c r="C6" s="1344" t="s">
        <v>2072</v>
      </c>
      <c r="D6" s="1325"/>
      <c r="E6" s="1326"/>
      <c r="F6" s="793"/>
      <c r="G6" s="793"/>
      <c r="H6" s="793"/>
    </row>
    <row r="7" spans="1:19" ht="18.75" customHeight="1" x14ac:dyDescent="0.25">
      <c r="B7" s="792" t="s">
        <v>302</v>
      </c>
      <c r="C7" s="1344" t="s">
        <v>2073</v>
      </c>
      <c r="D7" s="1325"/>
      <c r="E7" s="1326"/>
      <c r="F7" s="794"/>
      <c r="G7" s="794"/>
      <c r="H7" s="794"/>
    </row>
    <row r="8" spans="1:19" ht="18.75" customHeight="1" x14ac:dyDescent="0.25">
      <c r="B8" s="792" t="s">
        <v>88</v>
      </c>
      <c r="C8" s="1344" t="s">
        <v>1336</v>
      </c>
      <c r="D8" s="1325"/>
      <c r="E8" s="1326"/>
      <c r="F8" s="794"/>
      <c r="G8" s="794"/>
      <c r="H8" s="794"/>
    </row>
    <row r="9" spans="1:19" ht="18.75" customHeight="1" x14ac:dyDescent="0.25">
      <c r="B9" s="792" t="s">
        <v>2074</v>
      </c>
      <c r="C9" s="1344" t="s">
        <v>308</v>
      </c>
      <c r="D9" s="1325"/>
      <c r="E9" s="1326"/>
      <c r="F9" s="794"/>
      <c r="G9" s="794"/>
      <c r="H9" s="794"/>
    </row>
    <row r="10" spans="1:19" ht="18.75" customHeight="1" x14ac:dyDescent="0.25">
      <c r="B10" s="792" t="s">
        <v>2075</v>
      </c>
      <c r="C10" s="1344" t="s">
        <v>3079</v>
      </c>
      <c r="D10" s="1325"/>
      <c r="E10" s="1326"/>
      <c r="F10" s="793"/>
      <c r="G10" s="793"/>
      <c r="H10" s="793"/>
    </row>
    <row r="11" spans="1:19" ht="18.75" customHeight="1" x14ac:dyDescent="0.25">
      <c r="B11" s="826" t="s">
        <v>2076</v>
      </c>
      <c r="C11" s="1344" t="s">
        <v>2134</v>
      </c>
      <c r="D11" s="1325"/>
      <c r="E11" s="1326"/>
      <c r="F11" s="794"/>
      <c r="G11" s="794"/>
      <c r="H11" s="794"/>
    </row>
    <row r="12" spans="1:19" ht="18.75" customHeight="1" thickBot="1" x14ac:dyDescent="0.3">
      <c r="B12" s="795" t="s">
        <v>2077</v>
      </c>
      <c r="C12" s="1345">
        <v>100000</v>
      </c>
      <c r="D12" s="1346"/>
      <c r="E12" s="1347"/>
      <c r="F12" s="796"/>
      <c r="G12" s="796"/>
      <c r="H12" s="796"/>
    </row>
    <row r="13" spans="1:19" ht="18.75" customHeight="1" thickBot="1" x14ac:dyDescent="0.3">
      <c r="B13" s="1323" t="s">
        <v>2078</v>
      </c>
      <c r="C13" s="797" t="s">
        <v>2079</v>
      </c>
      <c r="D13" s="798" t="s">
        <v>2080</v>
      </c>
      <c r="E13" s="799" t="s">
        <v>2081</v>
      </c>
      <c r="F13" s="796"/>
      <c r="G13" s="796"/>
      <c r="H13" s="796"/>
    </row>
    <row r="14" spans="1:19" ht="18.75" customHeight="1" x14ac:dyDescent="0.25">
      <c r="B14" s="1323"/>
      <c r="C14" s="800" t="s">
        <v>3132</v>
      </c>
      <c r="D14" s="801" t="s">
        <v>3091</v>
      </c>
      <c r="E14" s="802">
        <v>10000</v>
      </c>
      <c r="F14" s="803"/>
      <c r="G14" s="803"/>
      <c r="H14" s="803"/>
    </row>
    <row r="15" spans="1:19" ht="18.75" customHeight="1" x14ac:dyDescent="0.25">
      <c r="B15" s="1323"/>
      <c r="C15" s="800"/>
      <c r="D15" s="801" t="s">
        <v>3092</v>
      </c>
      <c r="E15" s="802">
        <v>50000</v>
      </c>
      <c r="F15" s="803"/>
      <c r="G15" s="803"/>
      <c r="H15" s="803"/>
    </row>
    <row r="16" spans="1:19" ht="18.75" customHeight="1" x14ac:dyDescent="0.25">
      <c r="B16" s="1323"/>
      <c r="C16" s="800"/>
      <c r="D16" s="801"/>
      <c r="E16" s="804"/>
      <c r="F16" s="803"/>
      <c r="G16" s="803"/>
      <c r="H16" s="803"/>
    </row>
    <row r="17" spans="1:8" ht="18.75" customHeight="1" x14ac:dyDescent="0.25">
      <c r="B17" s="792" t="s">
        <v>2083</v>
      </c>
      <c r="C17" s="1324">
        <f>SUM(E14:E16)</f>
        <v>60000</v>
      </c>
      <c r="D17" s="1325"/>
      <c r="E17" s="1326"/>
      <c r="F17" s="796"/>
      <c r="G17" s="796"/>
      <c r="H17" s="796"/>
    </row>
    <row r="18" spans="1:8" ht="18.75" customHeight="1" x14ac:dyDescent="0.25">
      <c r="B18" s="792" t="s">
        <v>2084</v>
      </c>
      <c r="C18" s="1327">
        <f>+C17/C12</f>
        <v>0.6</v>
      </c>
      <c r="D18" s="1328"/>
      <c r="E18" s="1329"/>
      <c r="F18" s="805"/>
      <c r="G18" s="805"/>
      <c r="H18" s="805"/>
    </row>
    <row r="19" spans="1:8" ht="18.75" customHeight="1" x14ac:dyDescent="0.25">
      <c r="B19" s="792" t="s">
        <v>2085</v>
      </c>
      <c r="C19" s="1344">
        <v>1</v>
      </c>
      <c r="D19" s="1325"/>
      <c r="E19" s="1326"/>
      <c r="F19" s="793"/>
      <c r="G19" s="793"/>
      <c r="H19" s="793"/>
    </row>
    <row r="20" spans="1:8" ht="18.75" customHeight="1" x14ac:dyDescent="0.25">
      <c r="B20" s="1337" t="s">
        <v>2086</v>
      </c>
      <c r="C20" s="806" t="s">
        <v>2087</v>
      </c>
      <c r="D20" s="807"/>
      <c r="E20" s="808"/>
      <c r="F20" s="793"/>
      <c r="G20" s="793"/>
      <c r="H20" s="793"/>
    </row>
    <row r="21" spans="1:8" ht="18.75" customHeight="1" x14ac:dyDescent="0.25">
      <c r="B21" s="1337"/>
      <c r="C21" s="806" t="s">
        <v>2088</v>
      </c>
      <c r="D21" s="809" t="s">
        <v>2089</v>
      </c>
      <c r="E21" s="808"/>
      <c r="F21" s="793"/>
      <c r="G21" s="793"/>
      <c r="H21" s="793"/>
    </row>
    <row r="22" spans="1:8" ht="18.75" customHeight="1" x14ac:dyDescent="0.25">
      <c r="B22" s="1337"/>
      <c r="C22" s="806" t="s">
        <v>2090</v>
      </c>
      <c r="D22" s="807"/>
      <c r="E22" s="808"/>
      <c r="F22" s="793"/>
      <c r="G22" s="793"/>
      <c r="H22" s="793"/>
    </row>
    <row r="23" spans="1:8" ht="18.75" customHeight="1" x14ac:dyDescent="0.25">
      <c r="B23" s="792" t="s">
        <v>2091</v>
      </c>
      <c r="C23" s="1338" t="s">
        <v>2092</v>
      </c>
      <c r="D23" s="1321"/>
      <c r="E23" s="1322"/>
      <c r="F23" s="793"/>
      <c r="G23" s="793"/>
      <c r="H23" s="793"/>
    </row>
    <row r="24" spans="1:8" ht="18.75" customHeight="1" x14ac:dyDescent="0.25">
      <c r="B24" s="792" t="s">
        <v>153</v>
      </c>
      <c r="C24" s="1338" t="s">
        <v>2093</v>
      </c>
      <c r="D24" s="1321"/>
      <c r="E24" s="1322"/>
      <c r="F24" s="793"/>
      <c r="G24" s="793"/>
      <c r="H24" s="793"/>
    </row>
    <row r="25" spans="1:8" ht="18.75" customHeight="1" thickBot="1" x14ac:dyDescent="0.3">
      <c r="B25" s="810" t="s">
        <v>2094</v>
      </c>
      <c r="C25" s="1339">
        <v>4</v>
      </c>
      <c r="D25" s="1340"/>
      <c r="E25" s="808" t="s">
        <v>2095</v>
      </c>
      <c r="F25" s="793"/>
      <c r="G25" s="793"/>
      <c r="H25" s="793"/>
    </row>
    <row r="26" spans="1:8" ht="48.75" x14ac:dyDescent="0.25">
      <c r="A26" s="788" t="s">
        <v>2096</v>
      </c>
      <c r="B26" s="864" t="s">
        <v>2097</v>
      </c>
      <c r="C26" s="1341" t="s">
        <v>2135</v>
      </c>
      <c r="D26" s="1342"/>
      <c r="E26" s="1343"/>
      <c r="F26" s="793"/>
      <c r="G26" s="793"/>
      <c r="H26" s="793"/>
    </row>
    <row r="27" spans="1:8" ht="15.75" x14ac:dyDescent="0.25">
      <c r="B27" s="811" t="s">
        <v>2098</v>
      </c>
      <c r="C27" s="1320">
        <v>520</v>
      </c>
      <c r="D27" s="1321"/>
      <c r="E27" s="1322"/>
      <c r="F27" s="812"/>
      <c r="G27" s="812"/>
      <c r="H27" s="812"/>
    </row>
    <row r="28" spans="1:8" ht="22.5" customHeight="1" x14ac:dyDescent="0.25">
      <c r="A28" s="788" t="s">
        <v>2099</v>
      </c>
      <c r="B28" s="811" t="s">
        <v>2100</v>
      </c>
      <c r="C28" s="1320" t="s">
        <v>2858</v>
      </c>
      <c r="D28" s="1321"/>
      <c r="E28" s="1322"/>
      <c r="F28" s="812"/>
      <c r="G28" s="812"/>
      <c r="H28" s="812"/>
    </row>
    <row r="29" spans="1:8" ht="64.5" x14ac:dyDescent="0.25">
      <c r="A29" s="788" t="s">
        <v>1436</v>
      </c>
      <c r="B29" s="811" t="s">
        <v>2103</v>
      </c>
      <c r="C29" s="1320" t="s">
        <v>2859</v>
      </c>
      <c r="D29" s="1321"/>
      <c r="E29" s="1322"/>
      <c r="F29" s="813"/>
      <c r="G29" s="813"/>
      <c r="H29" s="813"/>
    </row>
    <row r="30" spans="1:8" ht="15.75" x14ac:dyDescent="0.25">
      <c r="B30" s="1330" t="s">
        <v>2105</v>
      </c>
      <c r="C30" s="814" t="s">
        <v>2106</v>
      </c>
      <c r="D30" s="815"/>
      <c r="E30" s="816"/>
      <c r="F30" s="817"/>
      <c r="G30" s="817"/>
      <c r="H30" s="817"/>
    </row>
    <row r="31" spans="1:8" ht="16.5" thickBot="1" x14ac:dyDescent="0.3">
      <c r="B31" s="1331"/>
      <c r="C31" s="814" t="s">
        <v>2107</v>
      </c>
      <c r="D31" s="97" t="s">
        <v>2089</v>
      </c>
      <c r="E31" s="816"/>
      <c r="F31" s="817"/>
      <c r="G31" s="817"/>
      <c r="H31" s="817"/>
    </row>
    <row r="32" spans="1:8" ht="15.75" x14ac:dyDescent="0.25">
      <c r="B32" s="818" t="s">
        <v>2108</v>
      </c>
      <c r="C32" s="1332" t="s">
        <v>2861</v>
      </c>
      <c r="D32" s="1333"/>
      <c r="E32" s="1334" t="s">
        <v>2109</v>
      </c>
      <c r="F32" s="819"/>
      <c r="G32" s="819"/>
      <c r="H32" s="819"/>
    </row>
    <row r="33" spans="1:8" ht="96" x14ac:dyDescent="0.25">
      <c r="A33" s="788" t="s">
        <v>2136</v>
      </c>
      <c r="B33" s="820" t="s">
        <v>2111</v>
      </c>
      <c r="C33" s="1335" t="s">
        <v>2860</v>
      </c>
      <c r="D33" s="1336"/>
      <c r="E33" s="1334"/>
      <c r="F33" s="821"/>
      <c r="G33" s="821"/>
      <c r="H33" s="821"/>
    </row>
    <row r="34" spans="1:8" ht="15.75" x14ac:dyDescent="0.25">
      <c r="B34" s="973" t="s">
        <v>2108</v>
      </c>
      <c r="C34" s="1311" t="s">
        <v>2862</v>
      </c>
      <c r="D34" s="1312"/>
      <c r="E34" s="1313" t="s">
        <v>2112</v>
      </c>
      <c r="F34" s="819"/>
      <c r="G34" s="819"/>
      <c r="H34" s="819"/>
    </row>
    <row r="35" spans="1:8" ht="65.25" thickBot="1" x14ac:dyDescent="0.3">
      <c r="A35" s="788" t="s">
        <v>2102</v>
      </c>
      <c r="B35" s="974" t="s">
        <v>2114</v>
      </c>
      <c r="C35" s="1315" t="s">
        <v>2863</v>
      </c>
      <c r="D35" s="1316"/>
      <c r="E35" s="1314"/>
      <c r="F35" s="821"/>
      <c r="G35" s="821"/>
      <c r="H35" s="821"/>
    </row>
  </sheetData>
  <mergeCells count="33">
    <mergeCell ref="B3:B4"/>
    <mergeCell ref="D3:E3"/>
    <mergeCell ref="D4:E4"/>
    <mergeCell ref="C10:E10"/>
    <mergeCell ref="C11:E11"/>
    <mergeCell ref="C12:E12"/>
    <mergeCell ref="C1:D1"/>
    <mergeCell ref="E1:E2"/>
    <mergeCell ref="C2:D2"/>
    <mergeCell ref="C5:E5"/>
    <mergeCell ref="C6:E6"/>
    <mergeCell ref="C7:E7"/>
    <mergeCell ref="C8:E8"/>
    <mergeCell ref="C9:E9"/>
    <mergeCell ref="B13:B16"/>
    <mergeCell ref="C17:E17"/>
    <mergeCell ref="C18:E18"/>
    <mergeCell ref="B30:B31"/>
    <mergeCell ref="C32:D32"/>
    <mergeCell ref="E32:E33"/>
    <mergeCell ref="C33:D33"/>
    <mergeCell ref="B20:B22"/>
    <mergeCell ref="C23:E23"/>
    <mergeCell ref="C24:E24"/>
    <mergeCell ref="C25:D25"/>
    <mergeCell ref="C26:E26"/>
    <mergeCell ref="C27:E27"/>
    <mergeCell ref="C19:E19"/>
    <mergeCell ref="C34:D34"/>
    <mergeCell ref="E34:E35"/>
    <mergeCell ref="C35:D35"/>
    <mergeCell ref="C28:E28"/>
    <mergeCell ref="C29:E29"/>
  </mergeCells>
  <pageMargins left="0.52" right="0.70866141732283472" top="0.43" bottom="0.74803149606299213" header="0.31496062992125984" footer="0.31496062992125984"/>
  <pageSetup paperSize="9" scale="62"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sheetPr>
  <dimension ref="A1:X47"/>
  <sheetViews>
    <sheetView zoomScale="115" zoomScaleNormal="115" workbookViewId="0">
      <selection activeCell="D7" sqref="D7"/>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8.140625" style="135" customWidth="1"/>
    <col min="5" max="5" width="9.5703125" style="102" customWidth="1"/>
    <col min="6" max="6" width="6"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359</v>
      </c>
      <c r="E2" s="145"/>
      <c r="F2" s="146"/>
      <c r="G2" s="146"/>
      <c r="H2" s="146"/>
      <c r="I2" s="146" t="s">
        <v>309</v>
      </c>
      <c r="J2" s="153" t="s">
        <v>3093</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148" t="s">
        <v>644</v>
      </c>
      <c r="E4" s="149"/>
      <c r="F4" s="165"/>
      <c r="G4" s="165"/>
      <c r="H4" s="165"/>
      <c r="I4" s="165"/>
      <c r="J4" s="155"/>
      <c r="K4" s="149"/>
      <c r="N4" s="144"/>
    </row>
    <row r="5" spans="1:14" s="56" customFormat="1" ht="15.75" x14ac:dyDescent="0.25">
      <c r="A5" s="133"/>
      <c r="B5" s="161"/>
      <c r="C5" s="240" t="s">
        <v>305</v>
      </c>
      <c r="D5" s="149" t="s">
        <v>306</v>
      </c>
      <c r="E5" s="1139" t="s">
        <v>307</v>
      </c>
      <c r="F5" s="1139"/>
      <c r="G5" s="1140" t="s">
        <v>315</v>
      </c>
      <c r="H5" s="1140"/>
      <c r="I5" s="1140"/>
      <c r="J5" s="1010" t="s">
        <v>3083</v>
      </c>
      <c r="K5" s="148"/>
      <c r="N5" s="144"/>
    </row>
    <row r="6" spans="1:14" s="56" customFormat="1" ht="15.75" x14ac:dyDescent="0.25">
      <c r="A6" s="133"/>
      <c r="B6" s="161"/>
      <c r="C6" s="241" t="s">
        <v>302</v>
      </c>
      <c r="D6" s="150" t="s">
        <v>151</v>
      </c>
      <c r="E6" s="1141">
        <v>45162</v>
      </c>
      <c r="F6" s="1141"/>
      <c r="G6" s="166" t="s">
        <v>311</v>
      </c>
      <c r="H6" s="166"/>
      <c r="I6" s="224">
        <v>1</v>
      </c>
      <c r="J6" s="246" t="s">
        <v>308</v>
      </c>
      <c r="K6" s="162"/>
    </row>
    <row r="7" spans="1:14" s="56" customFormat="1" ht="15.75" x14ac:dyDescent="0.25">
      <c r="A7" s="133"/>
      <c r="B7" s="161"/>
      <c r="C7" s="241" t="s">
        <v>88</v>
      </c>
      <c r="D7" s="150" t="s">
        <v>152</v>
      </c>
      <c r="E7" s="1141">
        <f>+E6+10</f>
        <v>45172</v>
      </c>
      <c r="F7" s="1141"/>
      <c r="G7" s="167" t="s">
        <v>312</v>
      </c>
      <c r="H7" s="167"/>
      <c r="I7" s="224">
        <v>0</v>
      </c>
      <c r="J7" s="247"/>
      <c r="K7" s="163"/>
    </row>
    <row r="8" spans="1:14" ht="15.75" thickBot="1" x14ac:dyDescent="0.3">
      <c r="B8" s="159"/>
      <c r="C8" s="258"/>
      <c r="D8" s="156"/>
      <c r="E8" s="157"/>
      <c r="F8" s="157"/>
      <c r="G8" s="243" t="s">
        <v>313</v>
      </c>
      <c r="H8" s="243"/>
      <c r="I8" s="244" t="s">
        <v>314</v>
      </c>
      <c r="J8" s="158"/>
      <c r="K8" s="143"/>
    </row>
    <row r="9" spans="1:14" ht="15.75"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t="s">
        <v>356</v>
      </c>
      <c r="C12" s="1281"/>
      <c r="D12" s="1282"/>
      <c r="E12" s="140"/>
      <c r="F12" s="140"/>
      <c r="G12" s="141"/>
      <c r="H12" s="141"/>
      <c r="I12" s="199"/>
      <c r="J12" s="230"/>
      <c r="K12" s="233"/>
    </row>
    <row r="13" spans="1:14" ht="31.5" x14ac:dyDescent="0.25">
      <c r="A13" s="133">
        <v>11</v>
      </c>
      <c r="B13" s="134">
        <v>1</v>
      </c>
      <c r="C13" s="1268" t="s">
        <v>691</v>
      </c>
      <c r="D13" s="1269"/>
      <c r="E13" s="139"/>
      <c r="F13" s="139">
        <f t="shared" ref="F13:F25" si="0">SUMIF(E13,G$6,I$6)</f>
        <v>0</v>
      </c>
      <c r="G13" s="142">
        <f t="shared" ref="G13:G25" si="1">SUMIF(G$7,E13,I$6)</f>
        <v>0</v>
      </c>
      <c r="H13" s="142">
        <f>SUMIF(E13,G$8,I$6)</f>
        <v>0</v>
      </c>
      <c r="I13" s="1266"/>
      <c r="J13" s="1267"/>
      <c r="K13" s="249"/>
    </row>
    <row r="14" spans="1:14" ht="15" customHeight="1" x14ac:dyDescent="0.25">
      <c r="B14" s="134">
        <v>2</v>
      </c>
      <c r="C14" s="1268" t="s">
        <v>692</v>
      </c>
      <c r="D14" s="1269"/>
      <c r="E14" s="138"/>
      <c r="F14" s="139">
        <f t="shared" si="0"/>
        <v>0</v>
      </c>
      <c r="G14" s="142">
        <f t="shared" si="1"/>
        <v>0</v>
      </c>
      <c r="H14" s="142">
        <f t="shared" ref="H14:H25" si="2">SUMIF(E14,G$8,I$6)</f>
        <v>0</v>
      </c>
      <c r="I14" s="1266"/>
      <c r="J14" s="1267"/>
      <c r="K14" s="249"/>
    </row>
    <row r="15" spans="1:14" ht="31.5" x14ac:dyDescent="0.25">
      <c r="A15" s="133">
        <v>11</v>
      </c>
      <c r="B15" s="134">
        <v>3</v>
      </c>
      <c r="C15" s="1268" t="s">
        <v>693</v>
      </c>
      <c r="D15" s="1269"/>
      <c r="E15" s="138"/>
      <c r="F15" s="139">
        <f t="shared" si="0"/>
        <v>0</v>
      </c>
      <c r="G15" s="142">
        <f t="shared" si="1"/>
        <v>0</v>
      </c>
      <c r="H15" s="142">
        <f t="shared" si="2"/>
        <v>0</v>
      </c>
      <c r="I15" s="1266"/>
      <c r="J15" s="1267"/>
      <c r="K15" s="249"/>
    </row>
    <row r="16" spans="1:14" ht="31.5" x14ac:dyDescent="0.25">
      <c r="A16" s="133">
        <v>11</v>
      </c>
      <c r="B16" s="134">
        <v>4</v>
      </c>
      <c r="C16" s="1268" t="s">
        <v>694</v>
      </c>
      <c r="D16" s="1269"/>
      <c r="E16" s="138"/>
      <c r="F16" s="139">
        <f t="shared" si="0"/>
        <v>0</v>
      </c>
      <c r="G16" s="142">
        <f t="shared" si="1"/>
        <v>0</v>
      </c>
      <c r="H16" s="142">
        <f t="shared" si="2"/>
        <v>0</v>
      </c>
      <c r="I16" s="1266"/>
      <c r="J16" s="1267"/>
      <c r="K16" s="249"/>
    </row>
    <row r="17" spans="1:22" ht="31.5" x14ac:dyDescent="0.25">
      <c r="A17" s="133">
        <v>11</v>
      </c>
      <c r="B17" s="134">
        <v>5</v>
      </c>
      <c r="C17" s="1268" t="s">
        <v>695</v>
      </c>
      <c r="D17" s="1269"/>
      <c r="E17" s="138"/>
      <c r="F17" s="139">
        <f t="shared" si="0"/>
        <v>0</v>
      </c>
      <c r="G17" s="142">
        <f t="shared" si="1"/>
        <v>0</v>
      </c>
      <c r="H17" s="142">
        <f t="shared" si="2"/>
        <v>0</v>
      </c>
      <c r="I17" s="1266"/>
      <c r="J17" s="1267"/>
      <c r="K17" s="249"/>
    </row>
    <row r="18" spans="1:22" ht="16.5" x14ac:dyDescent="0.25">
      <c r="A18" s="133">
        <v>1</v>
      </c>
      <c r="B18" s="134">
        <v>6</v>
      </c>
      <c r="C18" s="1268" t="s">
        <v>2309</v>
      </c>
      <c r="D18" s="1269"/>
      <c r="E18" s="138"/>
      <c r="F18" s="139">
        <f t="shared" si="0"/>
        <v>0</v>
      </c>
      <c r="G18" s="142">
        <f t="shared" si="1"/>
        <v>0</v>
      </c>
      <c r="H18" s="142">
        <f t="shared" si="2"/>
        <v>0</v>
      </c>
      <c r="I18" s="1266"/>
      <c r="J18" s="1267"/>
      <c r="K18" s="249"/>
    </row>
    <row r="19" spans="1:22" ht="31.5" x14ac:dyDescent="0.25">
      <c r="A19" s="133">
        <v>11</v>
      </c>
      <c r="B19" s="134">
        <v>7</v>
      </c>
      <c r="C19" s="1268" t="s">
        <v>696</v>
      </c>
      <c r="D19" s="1269"/>
      <c r="E19" s="138"/>
      <c r="F19" s="139">
        <f t="shared" si="0"/>
        <v>0</v>
      </c>
      <c r="G19" s="142">
        <f t="shared" si="1"/>
        <v>0</v>
      </c>
      <c r="H19" s="142">
        <f t="shared" si="2"/>
        <v>0</v>
      </c>
      <c r="I19" s="1266"/>
      <c r="J19" s="1267"/>
      <c r="K19" s="249"/>
    </row>
    <row r="20" spans="1:22" ht="31.5" x14ac:dyDescent="0.25">
      <c r="A20" s="133">
        <v>11</v>
      </c>
      <c r="B20" s="134">
        <v>8</v>
      </c>
      <c r="C20" s="1268" t="s">
        <v>697</v>
      </c>
      <c r="D20" s="1269"/>
      <c r="E20" s="138"/>
      <c r="F20" s="139">
        <f t="shared" si="0"/>
        <v>0</v>
      </c>
      <c r="G20" s="142">
        <f t="shared" si="1"/>
        <v>0</v>
      </c>
      <c r="H20" s="142">
        <f t="shared" si="2"/>
        <v>0</v>
      </c>
      <c r="I20" s="1266"/>
      <c r="J20" s="1267"/>
      <c r="K20" s="249"/>
    </row>
    <row r="21" spans="1:22" ht="15" customHeight="1" x14ac:dyDescent="0.25">
      <c r="B21" s="134">
        <v>9</v>
      </c>
      <c r="C21" s="1268" t="s">
        <v>698</v>
      </c>
      <c r="D21" s="1269"/>
      <c r="E21" s="138"/>
      <c r="F21" s="139">
        <f t="shared" si="0"/>
        <v>0</v>
      </c>
      <c r="G21" s="142">
        <f t="shared" si="1"/>
        <v>0</v>
      </c>
      <c r="H21" s="142">
        <f t="shared" si="2"/>
        <v>0</v>
      </c>
      <c r="I21" s="1266"/>
      <c r="J21" s="1267"/>
      <c r="K21" s="249"/>
    </row>
    <row r="22" spans="1:22" ht="15" customHeight="1" x14ac:dyDescent="0.25">
      <c r="B22" s="134">
        <v>10</v>
      </c>
      <c r="C22" s="1268" t="s">
        <v>699</v>
      </c>
      <c r="D22" s="1269"/>
      <c r="E22" s="138"/>
      <c r="F22" s="139">
        <f t="shared" si="0"/>
        <v>0</v>
      </c>
      <c r="G22" s="142">
        <f t="shared" si="1"/>
        <v>0</v>
      </c>
      <c r="H22" s="142">
        <f t="shared" si="2"/>
        <v>0</v>
      </c>
      <c r="I22" s="1266"/>
      <c r="J22" s="1267"/>
      <c r="K22" s="249"/>
    </row>
    <row r="23" spans="1:22" ht="31.5" x14ac:dyDescent="0.25">
      <c r="A23" s="133">
        <v>11</v>
      </c>
      <c r="B23" s="134">
        <v>11</v>
      </c>
      <c r="C23" s="1268" t="s">
        <v>700</v>
      </c>
      <c r="D23" s="1269"/>
      <c r="E23" s="138" t="s">
        <v>312</v>
      </c>
      <c r="F23" s="139">
        <f t="shared" si="0"/>
        <v>0</v>
      </c>
      <c r="G23" s="142">
        <f t="shared" si="1"/>
        <v>1</v>
      </c>
      <c r="H23" s="142">
        <f t="shared" si="2"/>
        <v>0</v>
      </c>
      <c r="I23" s="1266"/>
      <c r="J23" s="1267"/>
      <c r="K23" s="249"/>
    </row>
    <row r="24" spans="1:22" ht="15" customHeight="1" x14ac:dyDescent="0.25">
      <c r="B24" s="134">
        <v>12</v>
      </c>
      <c r="C24" s="1268" t="s">
        <v>701</v>
      </c>
      <c r="D24" s="1269"/>
      <c r="E24" s="138" t="s">
        <v>311</v>
      </c>
      <c r="F24" s="139">
        <f t="shared" si="0"/>
        <v>1</v>
      </c>
      <c r="G24" s="142">
        <f t="shared" si="1"/>
        <v>0</v>
      </c>
      <c r="H24" s="142">
        <f t="shared" si="2"/>
        <v>0</v>
      </c>
      <c r="I24" s="1266"/>
      <c r="J24" s="1267"/>
      <c r="K24" s="249"/>
    </row>
    <row r="25" spans="1:22" x14ac:dyDescent="0.25">
      <c r="C25" s="1268"/>
      <c r="D25" s="1269"/>
      <c r="E25" s="138"/>
      <c r="F25" s="139">
        <f t="shared" si="0"/>
        <v>0</v>
      </c>
      <c r="G25" s="142">
        <f t="shared" si="1"/>
        <v>0</v>
      </c>
      <c r="H25" s="142">
        <f t="shared" si="2"/>
        <v>0</v>
      </c>
      <c r="I25" s="1266"/>
      <c r="J25" s="1267"/>
      <c r="K25" s="249"/>
    </row>
    <row r="26" spans="1:22" x14ac:dyDescent="0.25">
      <c r="C26" s="1268"/>
      <c r="D26" s="1269"/>
      <c r="E26" s="138"/>
      <c r="F26" s="139">
        <f t="shared" ref="F26:F27" si="3">SUMIF(E26,G$6,I$6)</f>
        <v>0</v>
      </c>
      <c r="G26" s="142">
        <f t="shared" ref="G26:G27" si="4">SUMIF(G$7,E26,I$6)</f>
        <v>0</v>
      </c>
      <c r="H26" s="142">
        <f t="shared" ref="H26:H27" si="5">SUMIF(E26,G$8,I$6)</f>
        <v>0</v>
      </c>
      <c r="I26" s="1266"/>
      <c r="J26" s="1267"/>
      <c r="K26" s="249"/>
    </row>
    <row r="27" spans="1:22" ht="15.75" thickBot="1" x14ac:dyDescent="0.3">
      <c r="C27" s="1288"/>
      <c r="D27" s="1289"/>
      <c r="E27" s="115"/>
      <c r="F27" s="231">
        <f t="shared" si="3"/>
        <v>0</v>
      </c>
      <c r="G27" s="232">
        <f t="shared" si="4"/>
        <v>0</v>
      </c>
      <c r="H27" s="232">
        <f t="shared" si="5"/>
        <v>0</v>
      </c>
      <c r="I27" s="1290"/>
      <c r="J27" s="1291"/>
      <c r="K27" s="249"/>
    </row>
    <row r="28" spans="1:22" ht="22.5" x14ac:dyDescent="0.3">
      <c r="C28" s="164"/>
      <c r="D28" s="164"/>
      <c r="E28" s="143"/>
      <c r="F28" s="198" t="s">
        <v>311</v>
      </c>
      <c r="G28" s="198" t="s">
        <v>312</v>
      </c>
      <c r="H28" s="198" t="s">
        <v>313</v>
      </c>
      <c r="I28" s="226" t="s">
        <v>317</v>
      </c>
      <c r="J28" s="169"/>
      <c r="K28" s="169"/>
      <c r="L28" s="201" t="s">
        <v>319</v>
      </c>
      <c r="M28" s="201"/>
      <c r="N28" s="201"/>
      <c r="O28" s="201"/>
      <c r="P28" s="201"/>
      <c r="Q28" s="201"/>
      <c r="R28" s="201"/>
      <c r="S28" s="201"/>
      <c r="T28" s="202"/>
      <c r="U28" s="201"/>
      <c r="V28" s="201"/>
    </row>
    <row r="29" spans="1:22" ht="15.75" thickBot="1" x14ac:dyDescent="0.3">
      <c r="E29" s="102" t="s">
        <v>316</v>
      </c>
      <c r="F29" s="104">
        <f>SUM(F13:F27)</f>
        <v>1</v>
      </c>
      <c r="G29" s="104">
        <f>SUM(G13:G27)</f>
        <v>1</v>
      </c>
      <c r="H29" s="104">
        <f>SUM(H13:H27)</f>
        <v>0</v>
      </c>
      <c r="I29" s="102">
        <f>+F29+G29</f>
        <v>2</v>
      </c>
      <c r="L29" s="1292" t="s">
        <v>349</v>
      </c>
      <c r="M29" s="1292"/>
      <c r="N29" s="1292"/>
      <c r="O29" s="1292"/>
      <c r="P29" s="1292"/>
      <c r="Q29" s="195"/>
      <c r="R29" s="1292" t="s">
        <v>350</v>
      </c>
      <c r="S29" s="1292"/>
      <c r="T29" s="1292"/>
      <c r="U29" s="1292"/>
      <c r="V29" s="1292"/>
    </row>
    <row r="30" spans="1:22" ht="15.75" thickBot="1" x14ac:dyDescent="0.3">
      <c r="D30" s="180" t="s">
        <v>347</v>
      </c>
      <c r="E30" s="181"/>
      <c r="F30" s="1293">
        <f>+F29/I29</f>
        <v>0.5</v>
      </c>
      <c r="G30" s="1293">
        <f>+G29/I29</f>
        <v>0.5</v>
      </c>
      <c r="H30" s="223"/>
      <c r="I30" s="1295">
        <f>+F30+G30</f>
        <v>1</v>
      </c>
      <c r="L30" s="196"/>
      <c r="M30" s="174"/>
      <c r="N30" s="195"/>
      <c r="O30" s="195"/>
      <c r="P30" s="195"/>
      <c r="Q30" s="195"/>
      <c r="R30" s="195"/>
      <c r="S30" s="195"/>
      <c r="T30" s="203"/>
      <c r="U30" s="176"/>
      <c r="V30" s="176"/>
    </row>
    <row r="31" spans="1:22" ht="15.75" thickBot="1" x14ac:dyDescent="0.3">
      <c r="D31" s="180" t="s">
        <v>348</v>
      </c>
      <c r="E31" s="181"/>
      <c r="F31" s="1294"/>
      <c r="G31" s="1294"/>
      <c r="H31" s="223"/>
      <c r="I31" s="1296"/>
      <c r="L31" s="1297" t="s">
        <v>320</v>
      </c>
      <c r="M31" s="1298"/>
      <c r="N31" s="1298"/>
      <c r="O31" s="1298"/>
      <c r="P31" s="1299"/>
      <c r="Q31" s="195"/>
      <c r="R31" s="1297" t="s">
        <v>321</v>
      </c>
      <c r="S31" s="1298"/>
      <c r="T31" s="1300"/>
      <c r="U31" s="1298"/>
      <c r="V31" s="1299"/>
    </row>
    <row r="32" spans="1:22" ht="38.25" x14ac:dyDescent="0.25">
      <c r="D32" s="182"/>
      <c r="E32" s="116"/>
      <c r="F32" s="186"/>
      <c r="G32" s="186"/>
      <c r="H32" s="183"/>
      <c r="I32" s="184"/>
      <c r="L32" s="216" t="s">
        <v>322</v>
      </c>
      <c r="M32" s="217" t="s">
        <v>323</v>
      </c>
      <c r="N32" s="217" t="s">
        <v>324</v>
      </c>
      <c r="O32" s="217" t="s">
        <v>325</v>
      </c>
      <c r="P32" s="218" t="s">
        <v>326</v>
      </c>
      <c r="Q32" s="219"/>
      <c r="R32" s="220" t="s">
        <v>322</v>
      </c>
      <c r="S32" s="217" t="s">
        <v>323</v>
      </c>
      <c r="T32" s="217" t="s">
        <v>327</v>
      </c>
      <c r="U32" s="217" t="s">
        <v>325</v>
      </c>
      <c r="V32" s="218" t="s">
        <v>326</v>
      </c>
    </row>
    <row r="33" spans="1:24" x14ac:dyDescent="0.25">
      <c r="D33" s="182" t="s">
        <v>324</v>
      </c>
      <c r="E33" s="193">
        <f>+F30</f>
        <v>0.5</v>
      </c>
      <c r="F33" s="186"/>
      <c r="G33" s="186"/>
      <c r="H33" s="183"/>
      <c r="I33" s="184"/>
      <c r="L33" s="205" t="s">
        <v>328</v>
      </c>
      <c r="M33" s="206" t="s">
        <v>329</v>
      </c>
      <c r="N33" s="207" t="s">
        <v>330</v>
      </c>
      <c r="O33" s="208" t="s">
        <v>331</v>
      </c>
      <c r="P33" s="189" t="s">
        <v>332</v>
      </c>
      <c r="Q33" s="204"/>
      <c r="R33" s="209" t="s">
        <v>328</v>
      </c>
      <c r="S33" s="206" t="s">
        <v>333</v>
      </c>
      <c r="T33" s="179" t="s">
        <v>334</v>
      </c>
      <c r="U33" s="208" t="s">
        <v>331</v>
      </c>
      <c r="V33" s="189" t="s">
        <v>335</v>
      </c>
    </row>
    <row r="34" spans="1:24" ht="30" x14ac:dyDescent="0.25">
      <c r="D34" s="182" t="s">
        <v>327</v>
      </c>
      <c r="E34" s="193">
        <f>+G30</f>
        <v>0.5</v>
      </c>
      <c r="F34" s="186"/>
      <c r="G34" s="186"/>
      <c r="H34" s="183"/>
      <c r="I34" s="184"/>
      <c r="L34" s="205" t="s">
        <v>336</v>
      </c>
      <c r="M34" s="206" t="s">
        <v>329</v>
      </c>
      <c r="N34" s="207" t="s">
        <v>337</v>
      </c>
      <c r="O34" s="208" t="s">
        <v>338</v>
      </c>
      <c r="P34" s="189" t="s">
        <v>339</v>
      </c>
      <c r="Q34" s="204"/>
      <c r="R34" s="209" t="s">
        <v>336</v>
      </c>
      <c r="S34" s="206" t="s">
        <v>333</v>
      </c>
      <c r="T34" s="179" t="s">
        <v>337</v>
      </c>
      <c r="U34" s="208" t="s">
        <v>338</v>
      </c>
      <c r="V34" s="189" t="s">
        <v>340</v>
      </c>
    </row>
    <row r="35" spans="1:24" ht="16.5" thickBot="1" x14ac:dyDescent="0.3">
      <c r="C35" s="227" t="s">
        <v>351</v>
      </c>
      <c r="D35" s="182"/>
      <c r="E35" s="116"/>
      <c r="F35" s="186"/>
      <c r="G35" s="186"/>
      <c r="H35" s="183"/>
      <c r="I35" s="184"/>
      <c r="J35" s="102">
        <f>990*1.12</f>
        <v>1108.8000000000002</v>
      </c>
      <c r="L35" s="210" t="s">
        <v>341</v>
      </c>
      <c r="M35" s="211" t="s">
        <v>329</v>
      </c>
      <c r="N35" s="212" t="s">
        <v>342</v>
      </c>
      <c r="O35" s="213" t="s">
        <v>343</v>
      </c>
      <c r="P35" s="214" t="s">
        <v>344</v>
      </c>
      <c r="Q35" s="204"/>
      <c r="R35" s="215" t="s">
        <v>341</v>
      </c>
      <c r="S35" s="211" t="s">
        <v>345</v>
      </c>
      <c r="T35" s="190" t="s">
        <v>346</v>
      </c>
      <c r="U35" s="213" t="s">
        <v>343</v>
      </c>
      <c r="V35" s="214" t="s">
        <v>332</v>
      </c>
    </row>
    <row r="36" spans="1:24" x14ac:dyDescent="0.25">
      <c r="D36" s="229" t="s">
        <v>352</v>
      </c>
      <c r="E36" s="116"/>
      <c r="F36" s="186"/>
      <c r="G36" s="186"/>
      <c r="H36" s="183"/>
      <c r="I36" s="184"/>
    </row>
    <row r="37" spans="1:24" x14ac:dyDescent="0.25">
      <c r="D37" s="228" t="s">
        <v>353</v>
      </c>
      <c r="E37" s="116"/>
      <c r="F37" s="186"/>
      <c r="G37" s="186"/>
      <c r="H37" s="183"/>
      <c r="I37" s="184"/>
    </row>
    <row r="38" spans="1:24" x14ac:dyDescent="0.25">
      <c r="D38" s="228" t="s">
        <v>354</v>
      </c>
      <c r="E38" s="192" t="s">
        <v>356</v>
      </c>
      <c r="F38" s="186"/>
      <c r="G38" s="186"/>
      <c r="H38" s="183"/>
      <c r="I38" s="184"/>
    </row>
    <row r="39" spans="1:24" s="170" customFormat="1" ht="16.5" customHeight="1" x14ac:dyDescent="0.3">
      <c r="A39" s="221"/>
      <c r="B39" s="134"/>
      <c r="C39" s="191"/>
      <c r="D39" s="228" t="s">
        <v>355</v>
      </c>
      <c r="E39" s="185"/>
      <c r="F39" s="185"/>
      <c r="G39" s="185"/>
      <c r="H39" s="185"/>
      <c r="I39" s="185"/>
      <c r="K39" s="200"/>
      <c r="W39" s="200"/>
      <c r="X39" s="200"/>
    </row>
    <row r="40" spans="1:24" s="175" customFormat="1" x14ac:dyDescent="0.25">
      <c r="A40" s="197"/>
      <c r="B40" s="170"/>
      <c r="C40" s="194" t="s">
        <v>357</v>
      </c>
      <c r="I40" s="171"/>
      <c r="J40" s="172"/>
      <c r="K40" s="172"/>
      <c r="W40" s="176"/>
      <c r="X40" s="174"/>
    </row>
    <row r="41" spans="1:24" s="175" customFormat="1" ht="46.5" x14ac:dyDescent="0.25">
      <c r="A41" s="197">
        <v>111</v>
      </c>
      <c r="C41" s="1393"/>
      <c r="D41" s="1394"/>
      <c r="E41" s="1394"/>
      <c r="F41" s="1394"/>
      <c r="G41" s="1394"/>
      <c r="H41" s="1394"/>
      <c r="I41" s="1394"/>
      <c r="J41" s="1395"/>
      <c r="K41" s="172"/>
      <c r="W41" s="176"/>
      <c r="X41" s="177"/>
    </row>
    <row r="42" spans="1:24" s="175" customFormat="1" x14ac:dyDescent="0.25">
      <c r="A42" s="197"/>
      <c r="I42" s="171"/>
      <c r="W42" s="178"/>
    </row>
    <row r="43" spans="1:24" s="173" customFormat="1" x14ac:dyDescent="0.25">
      <c r="A43" s="222"/>
      <c r="B43" s="175"/>
      <c r="I43" s="187"/>
      <c r="W43" s="179"/>
    </row>
    <row r="44" spans="1:24" s="173" customFormat="1" x14ac:dyDescent="0.25">
      <c r="A44" s="222"/>
      <c r="I44" s="187"/>
      <c r="W44" s="188"/>
    </row>
    <row r="45" spans="1:24" s="173" customFormat="1" ht="18" customHeight="1" x14ac:dyDescent="0.25">
      <c r="A45" s="222"/>
      <c r="I45" s="187"/>
      <c r="W45" s="188"/>
    </row>
    <row r="46" spans="1:24" s="173" customFormat="1" x14ac:dyDescent="0.25">
      <c r="A46" s="222"/>
      <c r="I46" s="187"/>
      <c r="W46" s="188"/>
    </row>
    <row r="47" spans="1:24" x14ac:dyDescent="0.25">
      <c r="B47" s="173"/>
    </row>
  </sheetData>
  <mergeCells count="47">
    <mergeCell ref="I21:J21"/>
    <mergeCell ref="I22:J22"/>
    <mergeCell ref="I23:J23"/>
    <mergeCell ref="I24:J24"/>
    <mergeCell ref="I16:J16"/>
    <mergeCell ref="I17:J17"/>
    <mergeCell ref="I18:J18"/>
    <mergeCell ref="I19:J19"/>
    <mergeCell ref="I20:J20"/>
    <mergeCell ref="E5:F5"/>
    <mergeCell ref="G5:I5"/>
    <mergeCell ref="E6:F6"/>
    <mergeCell ref="E7:F7"/>
    <mergeCell ref="C10:D11"/>
    <mergeCell ref="E10:E11"/>
    <mergeCell ref="F10:H10"/>
    <mergeCell ref="I10:J11"/>
    <mergeCell ref="C12:D12"/>
    <mergeCell ref="C13:D13"/>
    <mergeCell ref="I13:J13"/>
    <mergeCell ref="C14:D14"/>
    <mergeCell ref="C15:D15"/>
    <mergeCell ref="I14:J14"/>
    <mergeCell ref="I15:J15"/>
    <mergeCell ref="C19:D19"/>
    <mergeCell ref="C20:D20"/>
    <mergeCell ref="C21:D21"/>
    <mergeCell ref="C16:D16"/>
    <mergeCell ref="C17:D17"/>
    <mergeCell ref="C18:D18"/>
    <mergeCell ref="C25:D25"/>
    <mergeCell ref="I25:J25"/>
    <mergeCell ref="C22:D22"/>
    <mergeCell ref="C23:D23"/>
    <mergeCell ref="C24:D24"/>
    <mergeCell ref="C26:D26"/>
    <mergeCell ref="I26:J26"/>
    <mergeCell ref="C41:J41"/>
    <mergeCell ref="C27:D27"/>
    <mergeCell ref="I27:J27"/>
    <mergeCell ref="L29:P29"/>
    <mergeCell ref="R29:V29"/>
    <mergeCell ref="F30:F31"/>
    <mergeCell ref="G30:G31"/>
    <mergeCell ref="I30:I31"/>
    <mergeCell ref="L31:P31"/>
    <mergeCell ref="R31:V31"/>
  </mergeCells>
  <conditionalFormatting sqref="C13:D25">
    <cfRule type="duplicateValues" dxfId="94" priority="1"/>
  </conditionalFormatting>
  <dataValidations count="1">
    <dataValidation type="list" allowBlank="1" showInputMessage="1" showErrorMessage="1" sqref="E13:E28" xr:uid="{00000000-0002-0000-1C00-000000000000}">
      <formula1>$G$6:$G$8</formula1>
    </dataValidation>
  </dataValidation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F0"/>
  </sheetPr>
  <dimension ref="A1:X46"/>
  <sheetViews>
    <sheetView zoomScaleNormal="100" workbookViewId="0">
      <selection activeCell="D8" sqref="D8"/>
    </sheetView>
  </sheetViews>
  <sheetFormatPr baseColWidth="10" defaultColWidth="11.42578125" defaultRowHeight="15" x14ac:dyDescent="0.25"/>
  <cols>
    <col min="1" max="1" width="1.7109375" style="133" customWidth="1"/>
    <col min="2" max="2" width="3" style="134" bestFit="1" customWidth="1"/>
    <col min="3" max="3" width="21.7109375" style="135" customWidth="1"/>
    <col min="4" max="4" width="60.140625" style="135" customWidth="1"/>
    <col min="5" max="5" width="7" style="102" customWidth="1"/>
    <col min="6" max="6" width="5.42578125" style="102" customWidth="1"/>
    <col min="7" max="7" width="5.140625" style="102" customWidth="1"/>
    <col min="8" max="8" width="4.28515625" style="102" customWidth="1"/>
    <col min="9" max="9" width="6.5703125" style="102" customWidth="1"/>
    <col min="10" max="10" width="32.425781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304</v>
      </c>
      <c r="E2" s="145"/>
      <c r="F2" s="146"/>
      <c r="G2" s="146"/>
      <c r="H2" s="146"/>
      <c r="I2" s="146" t="s">
        <v>309</v>
      </c>
      <c r="J2" s="153" t="s">
        <v>3094</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148" t="s">
        <v>643</v>
      </c>
      <c r="E4" s="149"/>
      <c r="F4" s="165"/>
      <c r="G4" s="165"/>
      <c r="H4" s="165"/>
      <c r="I4" s="165"/>
      <c r="J4" s="155"/>
      <c r="K4" s="149"/>
      <c r="N4" s="144"/>
    </row>
    <row r="5" spans="1:14" s="56" customFormat="1" ht="16.5" customHeight="1" x14ac:dyDescent="0.25">
      <c r="A5" s="133"/>
      <c r="B5" s="161"/>
      <c r="C5" s="240" t="s">
        <v>305</v>
      </c>
      <c r="D5" s="149" t="s">
        <v>306</v>
      </c>
      <c r="E5" s="1139" t="s">
        <v>307</v>
      </c>
      <c r="F5" s="1139"/>
      <c r="G5" s="1140" t="s">
        <v>315</v>
      </c>
      <c r="H5" s="1140"/>
      <c r="I5" s="1140"/>
      <c r="J5" s="245" t="s">
        <v>310</v>
      </c>
      <c r="K5" s="148"/>
      <c r="N5" s="144"/>
    </row>
    <row r="6" spans="1:14" s="56" customFormat="1" ht="15.75" x14ac:dyDescent="0.25">
      <c r="A6" s="133"/>
      <c r="B6" s="161"/>
      <c r="C6" s="241" t="s">
        <v>302</v>
      </c>
      <c r="D6" s="150" t="s">
        <v>151</v>
      </c>
      <c r="E6" s="1141">
        <v>45162</v>
      </c>
      <c r="F6" s="1141"/>
      <c r="G6" s="166" t="s">
        <v>311</v>
      </c>
      <c r="H6" s="166"/>
      <c r="I6" s="224">
        <v>1</v>
      </c>
      <c r="J6" s="246" t="s">
        <v>308</v>
      </c>
      <c r="K6" s="162"/>
    </row>
    <row r="7" spans="1:14" s="56" customFormat="1" ht="15.75" x14ac:dyDescent="0.25">
      <c r="A7" s="133"/>
      <c r="B7" s="161"/>
      <c r="C7" s="241" t="s">
        <v>88</v>
      </c>
      <c r="D7" s="150" t="s">
        <v>152</v>
      </c>
      <c r="E7" s="1141">
        <f>+E6+10</f>
        <v>45172</v>
      </c>
      <c r="F7" s="1141"/>
      <c r="G7" s="167" t="s">
        <v>312</v>
      </c>
      <c r="H7" s="167"/>
      <c r="I7" s="224">
        <v>0</v>
      </c>
      <c r="J7" s="247"/>
      <c r="K7" s="163"/>
    </row>
    <row r="8" spans="1:14" ht="15.75" thickBot="1" x14ac:dyDescent="0.3">
      <c r="B8" s="159"/>
      <c r="C8" s="258"/>
      <c r="D8" s="156"/>
      <c r="E8" s="157"/>
      <c r="F8" s="157"/>
      <c r="G8" s="243" t="s">
        <v>313</v>
      </c>
      <c r="H8" s="243"/>
      <c r="I8" s="244" t="s">
        <v>314</v>
      </c>
      <c r="J8" s="158"/>
      <c r="K8" s="143"/>
    </row>
    <row r="9" spans="1:14" ht="15.75"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c r="C12" s="1281"/>
      <c r="D12" s="1282"/>
      <c r="E12" s="140"/>
      <c r="F12" s="140"/>
      <c r="G12" s="141"/>
      <c r="H12" s="141"/>
      <c r="I12" s="199"/>
      <c r="J12" s="230"/>
      <c r="K12" s="233"/>
    </row>
    <row r="13" spans="1:14" ht="31.5" x14ac:dyDescent="0.25">
      <c r="A13" s="133">
        <v>11</v>
      </c>
      <c r="C13" s="1268" t="s">
        <v>678</v>
      </c>
      <c r="D13" s="1269"/>
      <c r="E13" s="139"/>
      <c r="F13" s="139">
        <f t="shared" ref="F13:F27" si="0">SUMIF(E13,G$6,I$6)</f>
        <v>0</v>
      </c>
      <c r="G13" s="142">
        <f t="shared" ref="G13:G27" si="1">SUMIF(G$7,E13,I$6)</f>
        <v>0</v>
      </c>
      <c r="H13" s="142">
        <f>SUMIF(E13,G$8,I$6)</f>
        <v>0</v>
      </c>
      <c r="I13" s="1266"/>
      <c r="J13" s="1267"/>
      <c r="K13" s="169"/>
    </row>
    <row r="14" spans="1:14" ht="16.5" x14ac:dyDescent="0.25">
      <c r="A14" s="133">
        <v>1</v>
      </c>
      <c r="C14" s="1268" t="s">
        <v>679</v>
      </c>
      <c r="D14" s="1269"/>
      <c r="E14" s="138"/>
      <c r="F14" s="139">
        <f t="shared" si="0"/>
        <v>0</v>
      </c>
      <c r="G14" s="142">
        <f t="shared" si="1"/>
        <v>0</v>
      </c>
      <c r="H14" s="142">
        <f t="shared" ref="H14:H27" si="2">SUMIF(E14,G$8,I$6)</f>
        <v>0</v>
      </c>
      <c r="I14" s="1266"/>
      <c r="J14" s="1267"/>
      <c r="K14" s="169"/>
    </row>
    <row r="15" spans="1:14" ht="31.5" x14ac:dyDescent="0.25">
      <c r="A15" s="133">
        <v>11</v>
      </c>
      <c r="C15" s="1268" t="s">
        <v>680</v>
      </c>
      <c r="D15" s="1269"/>
      <c r="E15" s="138"/>
      <c r="F15" s="139">
        <f t="shared" si="0"/>
        <v>0</v>
      </c>
      <c r="G15" s="142">
        <f t="shared" si="1"/>
        <v>0</v>
      </c>
      <c r="H15" s="142">
        <f t="shared" si="2"/>
        <v>0</v>
      </c>
      <c r="I15" s="1266"/>
      <c r="J15" s="1267"/>
      <c r="K15" s="169"/>
    </row>
    <row r="16" spans="1:14" ht="31.5" x14ac:dyDescent="0.25">
      <c r="A16" s="133">
        <v>11</v>
      </c>
      <c r="C16" s="1268" t="s">
        <v>681</v>
      </c>
      <c r="D16" s="1269"/>
      <c r="E16" s="138"/>
      <c r="F16" s="139">
        <f t="shared" si="0"/>
        <v>0</v>
      </c>
      <c r="G16" s="142">
        <f t="shared" si="1"/>
        <v>0</v>
      </c>
      <c r="H16" s="142">
        <f t="shared" si="2"/>
        <v>0</v>
      </c>
      <c r="I16" s="1266"/>
      <c r="J16" s="1267"/>
      <c r="K16" s="169"/>
    </row>
    <row r="17" spans="1:22" ht="31.5" x14ac:dyDescent="0.25">
      <c r="A17" s="133">
        <v>11</v>
      </c>
      <c r="C17" s="1268" t="s">
        <v>682</v>
      </c>
      <c r="D17" s="1269"/>
      <c r="E17" s="138"/>
      <c r="F17" s="139">
        <f t="shared" si="0"/>
        <v>0</v>
      </c>
      <c r="G17" s="142">
        <f t="shared" si="1"/>
        <v>0</v>
      </c>
      <c r="H17" s="142">
        <f t="shared" si="2"/>
        <v>0</v>
      </c>
      <c r="I17" s="1266"/>
      <c r="J17" s="1267"/>
      <c r="K17" s="169"/>
    </row>
    <row r="18" spans="1:22" x14ac:dyDescent="0.25">
      <c r="C18" s="1268" t="s">
        <v>683</v>
      </c>
      <c r="D18" s="1269"/>
      <c r="E18" s="138"/>
      <c r="F18" s="139">
        <f t="shared" si="0"/>
        <v>0</v>
      </c>
      <c r="G18" s="142">
        <f t="shared" si="1"/>
        <v>0</v>
      </c>
      <c r="H18" s="142">
        <f t="shared" si="2"/>
        <v>0</v>
      </c>
      <c r="I18" s="1266"/>
      <c r="J18" s="1267"/>
      <c r="K18" s="169"/>
    </row>
    <row r="19" spans="1:22" ht="31.5" x14ac:dyDescent="0.25">
      <c r="A19" s="133">
        <v>11</v>
      </c>
      <c r="C19" s="1268" t="s">
        <v>684</v>
      </c>
      <c r="D19" s="1269"/>
      <c r="E19" s="138"/>
      <c r="F19" s="139">
        <f t="shared" si="0"/>
        <v>0</v>
      </c>
      <c r="G19" s="142">
        <f t="shared" si="1"/>
        <v>0</v>
      </c>
      <c r="H19" s="142">
        <f t="shared" si="2"/>
        <v>0</v>
      </c>
      <c r="I19" s="1266"/>
      <c r="J19" s="1267"/>
      <c r="K19" s="169"/>
    </row>
    <row r="20" spans="1:22" ht="31.5" x14ac:dyDescent="0.25">
      <c r="A20" s="133">
        <v>11</v>
      </c>
      <c r="C20" s="1268" t="s">
        <v>685</v>
      </c>
      <c r="D20" s="1269"/>
      <c r="E20" s="138"/>
      <c r="F20" s="139">
        <f t="shared" si="0"/>
        <v>0</v>
      </c>
      <c r="G20" s="142">
        <f t="shared" si="1"/>
        <v>0</v>
      </c>
      <c r="H20" s="142">
        <f t="shared" si="2"/>
        <v>0</v>
      </c>
      <c r="I20" s="1266"/>
      <c r="J20" s="1267"/>
      <c r="K20" s="169"/>
    </row>
    <row r="21" spans="1:22" ht="31.5" x14ac:dyDescent="0.25">
      <c r="A21" s="133">
        <v>11</v>
      </c>
      <c r="C21" s="1268" t="s">
        <v>686</v>
      </c>
      <c r="D21" s="1269"/>
      <c r="E21" s="138"/>
      <c r="F21" s="139">
        <f t="shared" si="0"/>
        <v>0</v>
      </c>
      <c r="G21" s="142">
        <f t="shared" si="1"/>
        <v>0</v>
      </c>
      <c r="H21" s="142">
        <f t="shared" si="2"/>
        <v>0</v>
      </c>
      <c r="I21" s="1266"/>
      <c r="J21" s="1267"/>
      <c r="K21" s="169"/>
    </row>
    <row r="22" spans="1:22" ht="31.5" x14ac:dyDescent="0.25">
      <c r="A22" s="133">
        <v>11</v>
      </c>
      <c r="C22" s="1268" t="s">
        <v>687</v>
      </c>
      <c r="D22" s="1269"/>
      <c r="E22" s="138"/>
      <c r="F22" s="139">
        <f t="shared" si="0"/>
        <v>0</v>
      </c>
      <c r="G22" s="142">
        <f t="shared" si="1"/>
        <v>0</v>
      </c>
      <c r="H22" s="142">
        <f t="shared" si="2"/>
        <v>0</v>
      </c>
      <c r="I22" s="1266"/>
      <c r="J22" s="1267"/>
      <c r="K22" s="169"/>
    </row>
    <row r="23" spans="1:22" ht="16.5" x14ac:dyDescent="0.25">
      <c r="A23" s="133">
        <v>1</v>
      </c>
      <c r="C23" s="1268" t="s">
        <v>688</v>
      </c>
      <c r="D23" s="1269"/>
      <c r="E23" s="138"/>
      <c r="F23" s="139">
        <f t="shared" si="0"/>
        <v>0</v>
      </c>
      <c r="G23" s="142">
        <f t="shared" si="1"/>
        <v>0</v>
      </c>
      <c r="H23" s="142">
        <f t="shared" si="2"/>
        <v>0</v>
      </c>
      <c r="I23" s="1266"/>
      <c r="J23" s="1267"/>
      <c r="K23" s="169"/>
    </row>
    <row r="24" spans="1:22" ht="31.5" x14ac:dyDescent="0.25">
      <c r="A24" s="133">
        <v>11</v>
      </c>
      <c r="C24" s="1268" t="s">
        <v>689</v>
      </c>
      <c r="D24" s="1269"/>
      <c r="E24" s="138" t="s">
        <v>312</v>
      </c>
      <c r="F24" s="139">
        <f t="shared" si="0"/>
        <v>0</v>
      </c>
      <c r="G24" s="142">
        <f t="shared" si="1"/>
        <v>1</v>
      </c>
      <c r="H24" s="142">
        <f t="shared" si="2"/>
        <v>0</v>
      </c>
      <c r="I24" s="1266"/>
      <c r="J24" s="1267"/>
      <c r="K24" s="169"/>
    </row>
    <row r="25" spans="1:22" ht="31.5" x14ac:dyDescent="0.25">
      <c r="A25" s="133">
        <v>11</v>
      </c>
      <c r="C25" s="1268" t="s">
        <v>690</v>
      </c>
      <c r="D25" s="1269"/>
      <c r="E25" s="138" t="s">
        <v>311</v>
      </c>
      <c r="F25" s="139">
        <f t="shared" si="0"/>
        <v>1</v>
      </c>
      <c r="G25" s="142">
        <f t="shared" si="1"/>
        <v>0</v>
      </c>
      <c r="H25" s="142">
        <f t="shared" si="2"/>
        <v>0</v>
      </c>
      <c r="I25" s="1266"/>
      <c r="J25" s="1267"/>
      <c r="K25" s="169"/>
    </row>
    <row r="26" spans="1:22" x14ac:dyDescent="0.25">
      <c r="C26" s="1268"/>
      <c r="D26" s="1269"/>
      <c r="E26" s="138"/>
      <c r="F26" s="139">
        <f t="shared" si="0"/>
        <v>0</v>
      </c>
      <c r="G26" s="142">
        <f t="shared" si="1"/>
        <v>0</v>
      </c>
      <c r="H26" s="142">
        <f t="shared" si="2"/>
        <v>0</v>
      </c>
      <c r="I26" s="1266"/>
      <c r="J26" s="1267"/>
      <c r="K26" s="169"/>
    </row>
    <row r="27" spans="1:22" ht="15.75" thickBot="1" x14ac:dyDescent="0.3">
      <c r="C27" s="1288"/>
      <c r="D27" s="1289"/>
      <c r="E27" s="115"/>
      <c r="F27" s="231">
        <f t="shared" si="0"/>
        <v>0</v>
      </c>
      <c r="G27" s="232">
        <f t="shared" si="1"/>
        <v>0</v>
      </c>
      <c r="H27" s="232">
        <f t="shared" si="2"/>
        <v>0</v>
      </c>
      <c r="I27" s="1290"/>
      <c r="J27" s="1291"/>
      <c r="K27" s="169"/>
    </row>
    <row r="28" spans="1:22" ht="22.5" x14ac:dyDescent="0.3">
      <c r="C28" s="164"/>
      <c r="D28" s="164"/>
      <c r="E28" s="143"/>
      <c r="F28" s="198" t="s">
        <v>311</v>
      </c>
      <c r="G28" s="198" t="s">
        <v>312</v>
      </c>
      <c r="H28" s="198" t="s">
        <v>313</v>
      </c>
      <c r="I28" s="226" t="s">
        <v>317</v>
      </c>
      <c r="J28" s="169"/>
      <c r="K28" s="169"/>
      <c r="L28" s="201" t="s">
        <v>319</v>
      </c>
      <c r="M28" s="201"/>
      <c r="N28" s="201"/>
      <c r="O28" s="201"/>
      <c r="P28" s="201"/>
      <c r="Q28" s="201"/>
      <c r="R28" s="201"/>
      <c r="S28" s="201"/>
      <c r="T28" s="202"/>
      <c r="U28" s="201"/>
      <c r="V28" s="201"/>
    </row>
    <row r="29" spans="1:22" ht="15.75" thickBot="1" x14ac:dyDescent="0.3">
      <c r="E29" s="102" t="s">
        <v>316</v>
      </c>
      <c r="F29" s="104">
        <f>SUM(F13:F27)</f>
        <v>1</v>
      </c>
      <c r="G29" s="104">
        <f>SUM(G13:G27)</f>
        <v>1</v>
      </c>
      <c r="H29" s="104">
        <f>SUM(H13:H27)</f>
        <v>0</v>
      </c>
      <c r="I29" s="102">
        <f>+F29+G29</f>
        <v>2</v>
      </c>
      <c r="L29" s="1292" t="s">
        <v>349</v>
      </c>
      <c r="M29" s="1292"/>
      <c r="N29" s="1292"/>
      <c r="O29" s="1292"/>
      <c r="P29" s="1292"/>
      <c r="Q29" s="195"/>
      <c r="R29" s="1292" t="s">
        <v>350</v>
      </c>
      <c r="S29" s="1292"/>
      <c r="T29" s="1292"/>
      <c r="U29" s="1292"/>
      <c r="V29" s="1292"/>
    </row>
    <row r="30" spans="1:22" ht="15.75" thickBot="1" x14ac:dyDescent="0.3">
      <c r="D30" s="180"/>
      <c r="E30" s="181"/>
      <c r="F30" s="1293">
        <f>+F29/I29</f>
        <v>0.5</v>
      </c>
      <c r="G30" s="1293">
        <f>+G29/I29</f>
        <v>0.5</v>
      </c>
      <c r="H30" s="223"/>
      <c r="I30" s="1295">
        <f>+F30+G30</f>
        <v>1</v>
      </c>
      <c r="L30" s="196"/>
      <c r="M30" s="174"/>
      <c r="N30" s="195"/>
      <c r="O30" s="195"/>
      <c r="P30" s="195"/>
      <c r="Q30" s="195"/>
      <c r="R30" s="195"/>
      <c r="S30" s="195"/>
      <c r="T30" s="203"/>
      <c r="U30" s="176"/>
      <c r="V30" s="176"/>
    </row>
    <row r="31" spans="1:22" ht="15.75" thickBot="1" x14ac:dyDescent="0.3">
      <c r="D31" s="180"/>
      <c r="E31" s="181"/>
      <c r="F31" s="1294"/>
      <c r="G31" s="1294"/>
      <c r="H31" s="223"/>
      <c r="I31" s="1296"/>
      <c r="L31" s="1297" t="s">
        <v>320</v>
      </c>
      <c r="M31" s="1298"/>
      <c r="N31" s="1298"/>
      <c r="O31" s="1298"/>
      <c r="P31" s="1299"/>
      <c r="Q31" s="195"/>
      <c r="R31" s="1297" t="s">
        <v>321</v>
      </c>
      <c r="S31" s="1298"/>
      <c r="T31" s="1300"/>
      <c r="U31" s="1298"/>
      <c r="V31" s="1299"/>
    </row>
    <row r="32" spans="1:22" ht="38.25" x14ac:dyDescent="0.25">
      <c r="C32" s="884" t="s">
        <v>1595</v>
      </c>
      <c r="D32" s="885" t="s">
        <v>2308</v>
      </c>
      <c r="E32" s="116"/>
      <c r="F32" s="186"/>
      <c r="G32" s="186"/>
      <c r="H32" s="183"/>
      <c r="I32" s="184"/>
      <c r="L32" s="216" t="s">
        <v>322</v>
      </c>
      <c r="M32" s="217" t="s">
        <v>323</v>
      </c>
      <c r="N32" s="217" t="s">
        <v>324</v>
      </c>
      <c r="O32" s="217" t="s">
        <v>325</v>
      </c>
      <c r="P32" s="218" t="s">
        <v>326</v>
      </c>
      <c r="Q32" s="219"/>
      <c r="R32" s="220" t="s">
        <v>322</v>
      </c>
      <c r="S32" s="217" t="s">
        <v>323</v>
      </c>
      <c r="T32" s="217" t="s">
        <v>327</v>
      </c>
      <c r="U32" s="217" t="s">
        <v>325</v>
      </c>
      <c r="V32" s="218" t="s">
        <v>326</v>
      </c>
    </row>
    <row r="33" spans="1:24" x14ac:dyDescent="0.25">
      <c r="D33" s="182" t="s">
        <v>324</v>
      </c>
      <c r="E33" s="193">
        <f>+G30</f>
        <v>0.5</v>
      </c>
      <c r="F33" s="186"/>
      <c r="G33" s="186"/>
      <c r="H33" s="183"/>
      <c r="I33" s="184"/>
      <c r="L33" s="205" t="s">
        <v>328</v>
      </c>
      <c r="M33" s="206" t="s">
        <v>329</v>
      </c>
      <c r="N33" s="207" t="s">
        <v>330</v>
      </c>
      <c r="O33" s="208" t="s">
        <v>331</v>
      </c>
      <c r="P33" s="189" t="s">
        <v>332</v>
      </c>
      <c r="Q33" s="204"/>
      <c r="R33" s="209" t="s">
        <v>328</v>
      </c>
      <c r="S33" s="206" t="s">
        <v>333</v>
      </c>
      <c r="T33" s="179" t="s">
        <v>334</v>
      </c>
      <c r="U33" s="208" t="s">
        <v>331</v>
      </c>
      <c r="V33" s="189" t="s">
        <v>335</v>
      </c>
    </row>
    <row r="34" spans="1:24" ht="30" x14ac:dyDescent="0.25">
      <c r="D34" s="182" t="s">
        <v>327</v>
      </c>
      <c r="E34" s="193">
        <f>+F30</f>
        <v>0.5</v>
      </c>
      <c r="F34" s="186"/>
      <c r="G34" s="186"/>
      <c r="H34" s="183"/>
      <c r="I34" s="184"/>
      <c r="L34" s="205" t="s">
        <v>336</v>
      </c>
      <c r="M34" s="206" t="s">
        <v>329</v>
      </c>
      <c r="N34" s="207" t="s">
        <v>337</v>
      </c>
      <c r="O34" s="208" t="s">
        <v>338</v>
      </c>
      <c r="P34" s="189" t="s">
        <v>339</v>
      </c>
      <c r="Q34" s="204"/>
      <c r="R34" s="209" t="s">
        <v>336</v>
      </c>
      <c r="S34" s="206" t="s">
        <v>333</v>
      </c>
      <c r="T34" s="179" t="s">
        <v>337</v>
      </c>
      <c r="U34" s="208" t="s">
        <v>338</v>
      </c>
      <c r="V34" s="189" t="s">
        <v>340</v>
      </c>
    </row>
    <row r="35" spans="1:24" ht="16.5" thickBot="1" x14ac:dyDescent="0.3">
      <c r="C35" s="227" t="s">
        <v>351</v>
      </c>
      <c r="D35" s="182"/>
      <c r="E35" s="116"/>
      <c r="F35" s="186"/>
      <c r="G35" s="186"/>
      <c r="H35" s="183"/>
      <c r="I35" s="184"/>
      <c r="J35" s="102">
        <f>990*1.12</f>
        <v>1108.8000000000002</v>
      </c>
      <c r="L35" s="210" t="s">
        <v>341</v>
      </c>
      <c r="M35" s="211" t="s">
        <v>329</v>
      </c>
      <c r="N35" s="212" t="s">
        <v>342</v>
      </c>
      <c r="O35" s="213" t="s">
        <v>343</v>
      </c>
      <c r="P35" s="214" t="s">
        <v>344</v>
      </c>
      <c r="Q35" s="204"/>
      <c r="R35" s="215" t="s">
        <v>341</v>
      </c>
      <c r="S35" s="211" t="s">
        <v>345</v>
      </c>
      <c r="T35" s="190" t="s">
        <v>346</v>
      </c>
      <c r="U35" s="213" t="s">
        <v>343</v>
      </c>
      <c r="V35" s="214" t="s">
        <v>332</v>
      </c>
    </row>
    <row r="36" spans="1:24" x14ac:dyDescent="0.25">
      <c r="D36" s="229" t="s">
        <v>352</v>
      </c>
      <c r="E36" s="116"/>
      <c r="F36" s="186"/>
      <c r="G36" s="186"/>
      <c r="H36" s="183"/>
      <c r="I36" s="184"/>
    </row>
    <row r="37" spans="1:24" x14ac:dyDescent="0.25">
      <c r="D37" s="228" t="s">
        <v>353</v>
      </c>
      <c r="E37" s="116"/>
      <c r="F37" s="186"/>
      <c r="G37" s="186"/>
      <c r="H37" s="183"/>
      <c r="I37" s="184"/>
    </row>
    <row r="38" spans="1:24" x14ac:dyDescent="0.25">
      <c r="D38" s="228" t="s">
        <v>354</v>
      </c>
      <c r="E38" s="192" t="s">
        <v>356</v>
      </c>
      <c r="F38" s="186"/>
      <c r="G38" s="186"/>
      <c r="H38" s="183"/>
      <c r="I38" s="184"/>
    </row>
    <row r="39" spans="1:24" s="170" customFormat="1" ht="16.5" customHeight="1" x14ac:dyDescent="0.3">
      <c r="A39" s="221"/>
      <c r="C39" s="191"/>
      <c r="D39" s="228" t="s">
        <v>355</v>
      </c>
      <c r="E39" s="185"/>
      <c r="F39" s="185"/>
      <c r="G39" s="185"/>
      <c r="H39" s="185"/>
      <c r="I39" s="185"/>
      <c r="K39" s="200"/>
      <c r="W39" s="200"/>
      <c r="X39" s="200"/>
    </row>
    <row r="40" spans="1:24" s="175" customFormat="1" x14ac:dyDescent="0.25">
      <c r="A40" s="197"/>
      <c r="C40" s="194" t="s">
        <v>357</v>
      </c>
      <c r="I40" s="171"/>
      <c r="J40" s="172"/>
      <c r="K40" s="172"/>
      <c r="W40" s="176"/>
      <c r="X40" s="174"/>
    </row>
    <row r="41" spans="1:24" s="175" customFormat="1" ht="46.5" x14ac:dyDescent="0.25">
      <c r="A41" s="197">
        <v>111</v>
      </c>
      <c r="C41" s="1393"/>
      <c r="D41" s="1394"/>
      <c r="E41" s="1394"/>
      <c r="F41" s="1394"/>
      <c r="G41" s="1394"/>
      <c r="H41" s="1394"/>
      <c r="I41" s="1394"/>
      <c r="J41" s="1395"/>
      <c r="K41" s="172"/>
      <c r="W41" s="176"/>
      <c r="X41" s="177"/>
    </row>
    <row r="42" spans="1:24" s="175" customFormat="1" x14ac:dyDescent="0.25">
      <c r="A42" s="197"/>
      <c r="I42" s="171"/>
      <c r="W42" s="178"/>
    </row>
    <row r="43" spans="1:24" s="173" customFormat="1" x14ac:dyDescent="0.25">
      <c r="A43" s="222"/>
      <c r="I43" s="187"/>
      <c r="W43" s="179"/>
    </row>
    <row r="44" spans="1:24" s="173" customFormat="1" x14ac:dyDescent="0.25">
      <c r="A44" s="222"/>
      <c r="I44" s="187"/>
      <c r="W44" s="188"/>
    </row>
    <row r="45" spans="1:24" s="173" customFormat="1" ht="18" customHeight="1" x14ac:dyDescent="0.25">
      <c r="A45" s="222"/>
      <c r="I45" s="187"/>
      <c r="W45" s="188"/>
    </row>
    <row r="46" spans="1:24" s="173" customFormat="1" x14ac:dyDescent="0.25">
      <c r="A46" s="222"/>
      <c r="I46" s="187"/>
      <c r="W46" s="188"/>
    </row>
  </sheetData>
  <mergeCells count="47">
    <mergeCell ref="C15:D15"/>
    <mergeCell ref="I15:J15"/>
    <mergeCell ref="E5:F5"/>
    <mergeCell ref="G5:I5"/>
    <mergeCell ref="E6:F6"/>
    <mergeCell ref="E7:F7"/>
    <mergeCell ref="C10:D11"/>
    <mergeCell ref="E10:E11"/>
    <mergeCell ref="F10:H10"/>
    <mergeCell ref="I10:J11"/>
    <mergeCell ref="C12:D12"/>
    <mergeCell ref="C13:D13"/>
    <mergeCell ref="I13:J13"/>
    <mergeCell ref="C14:D14"/>
    <mergeCell ref="I14:J14"/>
    <mergeCell ref="C16:D16"/>
    <mergeCell ref="I16:J16"/>
    <mergeCell ref="C17:D17"/>
    <mergeCell ref="I17:J17"/>
    <mergeCell ref="C18:D18"/>
    <mergeCell ref="I18:J18"/>
    <mergeCell ref="C19:D19"/>
    <mergeCell ref="I19:J19"/>
    <mergeCell ref="C20:D20"/>
    <mergeCell ref="I20:J20"/>
    <mergeCell ref="C21:D21"/>
    <mergeCell ref="I21:J21"/>
    <mergeCell ref="C22:D22"/>
    <mergeCell ref="I22:J22"/>
    <mergeCell ref="C23:D23"/>
    <mergeCell ref="I23:J23"/>
    <mergeCell ref="C24:D24"/>
    <mergeCell ref="I24:J24"/>
    <mergeCell ref="C27:D27"/>
    <mergeCell ref="I27:J27"/>
    <mergeCell ref="C26:D26"/>
    <mergeCell ref="I26:J26"/>
    <mergeCell ref="C25:D25"/>
    <mergeCell ref="I25:J25"/>
    <mergeCell ref="C41:J41"/>
    <mergeCell ref="L29:P29"/>
    <mergeCell ref="R29:V29"/>
    <mergeCell ref="F30:F31"/>
    <mergeCell ref="G30:G31"/>
    <mergeCell ref="I30:I31"/>
    <mergeCell ref="L31:P31"/>
    <mergeCell ref="R31:V31"/>
  </mergeCells>
  <conditionalFormatting sqref="C13:D25">
    <cfRule type="duplicateValues" dxfId="93" priority="1"/>
    <cfRule type="duplicateValues" dxfId="92" priority="2"/>
  </conditionalFormatting>
  <dataValidations count="1">
    <dataValidation type="list" allowBlank="1" showInputMessage="1" showErrorMessage="1" sqref="E13:E28" xr:uid="{00000000-0002-0000-1D00-000000000000}">
      <formula1>$G$6:$G$8</formula1>
    </dataValidation>
  </dataValidation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249977111117893"/>
  </sheetPr>
  <dimension ref="A1:R65"/>
  <sheetViews>
    <sheetView view="pageBreakPreview" zoomScaleNormal="100" zoomScaleSheetLayoutView="100" workbookViewId="0">
      <selection activeCell="D14" sqref="D14"/>
    </sheetView>
  </sheetViews>
  <sheetFormatPr baseColWidth="10" defaultRowHeight="15" x14ac:dyDescent="0.25"/>
  <cols>
    <col min="1" max="1" width="1.7109375" style="74" customWidth="1"/>
    <col min="2" max="2" width="2.7109375" customWidth="1"/>
    <col min="3" max="3" width="19.28515625" customWidth="1"/>
    <col min="4" max="4" width="63.8554687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7.7109375"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173" t="s">
        <v>2465</v>
      </c>
    </row>
    <row r="3" spans="1:17" ht="9" customHeight="1" x14ac:dyDescent="0.3">
      <c r="D3" s="99"/>
      <c r="E3" s="99"/>
      <c r="F3" s="99"/>
      <c r="G3" s="99"/>
      <c r="H3" s="99"/>
      <c r="I3" s="99"/>
      <c r="J3" s="99"/>
      <c r="K3" s="99"/>
      <c r="L3" s="99"/>
      <c r="M3" s="99"/>
      <c r="N3" s="99"/>
      <c r="O3" s="1456" t="s">
        <v>154</v>
      </c>
      <c r="P3" s="99"/>
      <c r="Q3" s="1174"/>
    </row>
    <row r="4" spans="1:17" s="56" customFormat="1" ht="15.75" customHeight="1" x14ac:dyDescent="0.25">
      <c r="A4" s="75"/>
      <c r="B4" s="53" t="s">
        <v>84</v>
      </c>
      <c r="C4" s="53"/>
      <c r="D4" s="56" t="s">
        <v>150</v>
      </c>
      <c r="O4" s="1456"/>
      <c r="Q4" s="1175"/>
    </row>
    <row r="5" spans="1:17" s="56" customFormat="1" ht="15.75" customHeight="1" thickBot="1" x14ac:dyDescent="0.3">
      <c r="A5" s="75"/>
      <c r="B5" s="53" t="s">
        <v>85</v>
      </c>
      <c r="C5" s="53"/>
      <c r="D5" s="56" t="s">
        <v>3078</v>
      </c>
      <c r="H5" s="1177" t="s">
        <v>162</v>
      </c>
      <c r="I5" s="1177"/>
      <c r="J5" s="1177"/>
      <c r="K5" s="1177"/>
      <c r="L5" s="256"/>
      <c r="M5" s="256" t="s">
        <v>147</v>
      </c>
      <c r="N5" s="1177"/>
      <c r="O5" s="1177"/>
      <c r="P5" s="1177"/>
      <c r="Q5" s="129"/>
    </row>
    <row r="6" spans="1:17" s="56" customFormat="1" ht="15.75" x14ac:dyDescent="0.25">
      <c r="A6" s="75"/>
      <c r="B6" s="53" t="s">
        <v>86</v>
      </c>
      <c r="C6" s="53"/>
      <c r="D6" s="72" t="s">
        <v>702</v>
      </c>
      <c r="H6" s="1181" t="s">
        <v>161</v>
      </c>
      <c r="I6" s="1181"/>
      <c r="J6" s="1181"/>
      <c r="K6" s="1181"/>
      <c r="L6" s="257"/>
      <c r="M6" s="257"/>
      <c r="N6" s="1301" t="s">
        <v>2779</v>
      </c>
      <c r="O6" s="1302"/>
      <c r="P6" s="1302"/>
      <c r="Q6" s="82" t="s">
        <v>159</v>
      </c>
    </row>
    <row r="7" spans="1:17" s="56" customFormat="1" ht="15.75" x14ac:dyDescent="0.25">
      <c r="A7" s="75"/>
      <c r="B7" s="53" t="s">
        <v>87</v>
      </c>
      <c r="C7" s="53"/>
      <c r="D7" s="56" t="s">
        <v>151</v>
      </c>
      <c r="E7" s="72" t="s">
        <v>163</v>
      </c>
      <c r="H7" s="1178">
        <v>45162</v>
      </c>
      <c r="I7" s="1179"/>
      <c r="J7" s="1179"/>
      <c r="K7" s="1179"/>
      <c r="L7" s="1178">
        <v>45162</v>
      </c>
      <c r="M7" s="1178"/>
      <c r="N7" s="1303"/>
      <c r="O7" s="1244"/>
      <c r="P7" s="1244"/>
      <c r="Q7" s="83" t="s">
        <v>160</v>
      </c>
    </row>
    <row r="8" spans="1:17" s="56" customFormat="1" ht="16.5" thickBot="1" x14ac:dyDescent="0.3">
      <c r="A8" s="75"/>
      <c r="B8" s="53" t="s">
        <v>88</v>
      </c>
      <c r="C8" s="53"/>
      <c r="D8" s="56" t="s">
        <v>152</v>
      </c>
      <c r="E8" s="72" t="s">
        <v>163</v>
      </c>
      <c r="H8" s="1178">
        <f>+H7+20</f>
        <v>45182</v>
      </c>
      <c r="I8" s="1179"/>
      <c r="J8" s="1179"/>
      <c r="K8" s="1179"/>
      <c r="L8" s="1178">
        <f>+L7+1</f>
        <v>45163</v>
      </c>
      <c r="M8" s="1178"/>
      <c r="N8" s="1245"/>
      <c r="O8" s="1246"/>
      <c r="P8" s="1246"/>
      <c r="Q8" s="80"/>
    </row>
    <row r="9" spans="1:17" s="56" customFormat="1" ht="17.25" x14ac:dyDescent="0.25">
      <c r="A9" s="75">
        <v>1</v>
      </c>
      <c r="B9" s="1187" t="s">
        <v>166</v>
      </c>
      <c r="C9" s="1187"/>
      <c r="D9" s="1188" t="s">
        <v>705</v>
      </c>
      <c r="E9" s="1188"/>
      <c r="F9" s="1188"/>
      <c r="G9" s="1188"/>
      <c r="H9" s="1188"/>
      <c r="I9" s="1188"/>
      <c r="J9" s="1188"/>
      <c r="K9" s="1188"/>
      <c r="L9" s="1188"/>
      <c r="M9" s="1188"/>
      <c r="N9" s="1188"/>
      <c r="O9" s="1188"/>
      <c r="P9" s="1188"/>
      <c r="Q9" s="1188"/>
    </row>
    <row r="10" spans="1:17" s="56" customFormat="1" ht="48.75" x14ac:dyDescent="0.25">
      <c r="A10" s="75">
        <v>111</v>
      </c>
      <c r="B10" s="1187"/>
      <c r="C10" s="1187"/>
      <c r="D10" s="1188" t="s">
        <v>706</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169</v>
      </c>
      <c r="E13" s="757" t="s">
        <v>2057</v>
      </c>
      <c r="H13" s="88"/>
      <c r="I13" s="89" t="s">
        <v>155</v>
      </c>
      <c r="K13" s="88"/>
      <c r="L13" s="88"/>
      <c r="N13" s="95" t="s">
        <v>134</v>
      </c>
      <c r="O13" s="89"/>
    </row>
    <row r="14" spans="1:17" s="86" customFormat="1" ht="12.75" x14ac:dyDescent="0.2">
      <c r="A14" s="754"/>
      <c r="B14" s="84" t="s">
        <v>140</v>
      </c>
      <c r="C14" s="86" t="s">
        <v>92</v>
      </c>
      <c r="D14" s="86" t="s">
        <v>170</v>
      </c>
      <c r="H14" s="88"/>
      <c r="I14" s="89" t="s">
        <v>147</v>
      </c>
      <c r="J14" s="87"/>
      <c r="K14" s="88"/>
      <c r="L14" s="88"/>
      <c r="M14" s="96" t="s">
        <v>136</v>
      </c>
      <c r="N14" s="93" t="s">
        <v>157</v>
      </c>
      <c r="O14" s="89"/>
    </row>
    <row r="15" spans="1:17" s="86" customFormat="1" ht="12.75" x14ac:dyDescent="0.2">
      <c r="A15" s="754"/>
      <c r="B15" s="84" t="s">
        <v>136</v>
      </c>
      <c r="C15" s="86" t="s">
        <v>93</v>
      </c>
      <c r="D15" s="86" t="s">
        <v>171</v>
      </c>
      <c r="H15" s="88"/>
      <c r="I15" s="89" t="s">
        <v>148</v>
      </c>
      <c r="J15" s="87"/>
      <c r="K15" s="88"/>
      <c r="L15" s="88"/>
      <c r="M15" s="96" t="s">
        <v>137</v>
      </c>
      <c r="N15" s="93" t="s">
        <v>156</v>
      </c>
      <c r="O15" s="89"/>
    </row>
    <row r="16" spans="1:17" s="86" customFormat="1" ht="12.75" x14ac:dyDescent="0.2">
      <c r="A16" s="754"/>
      <c r="C16" s="84"/>
      <c r="D16" s="86" t="s">
        <v>172</v>
      </c>
      <c r="H16" s="88"/>
      <c r="I16" s="89"/>
      <c r="J16" s="87"/>
      <c r="K16" s="88"/>
      <c r="L16" s="88"/>
      <c r="M16" s="96" t="s">
        <v>138</v>
      </c>
      <c r="N16" s="95" t="s">
        <v>135</v>
      </c>
      <c r="O16" s="89"/>
    </row>
    <row r="17" spans="1:18" s="86" customFormat="1" ht="6.75" customHeight="1"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
      <c r="C20" s="1202" t="s">
        <v>458</v>
      </c>
      <c r="D20" s="1203"/>
      <c r="E20" s="109"/>
      <c r="F20" s="110"/>
      <c r="G20" s="110"/>
      <c r="H20" s="110"/>
      <c r="I20" s="110"/>
      <c r="J20" s="110"/>
      <c r="K20" s="110"/>
      <c r="L20" s="111"/>
      <c r="M20" s="117"/>
      <c r="N20" s="109"/>
      <c r="O20" s="110"/>
      <c r="P20" s="110"/>
      <c r="Q20" s="108"/>
    </row>
    <row r="21" spans="1:18" s="56" customFormat="1" ht="15.75" x14ac:dyDescent="0.25">
      <c r="A21" s="75"/>
      <c r="C21" s="1204" t="s">
        <v>733</v>
      </c>
      <c r="D21" s="1205"/>
      <c r="E21" s="118"/>
      <c r="F21" s="119"/>
      <c r="G21" s="119"/>
      <c r="H21" s="119"/>
      <c r="I21" s="119"/>
      <c r="J21" s="119"/>
      <c r="K21" s="119"/>
      <c r="L21" s="107" t="s">
        <v>703</v>
      </c>
      <c r="M21" s="112">
        <v>1</v>
      </c>
      <c r="N21" s="118"/>
      <c r="O21" s="119"/>
      <c r="P21" s="119"/>
      <c r="Q21" s="120"/>
    </row>
    <row r="22" spans="1:18" s="56" customFormat="1" ht="15.75" x14ac:dyDescent="0.25">
      <c r="A22" s="75"/>
      <c r="C22" s="1185" t="s">
        <v>707</v>
      </c>
      <c r="D22" s="1186"/>
      <c r="E22" s="118"/>
      <c r="F22" s="119"/>
      <c r="G22" s="119"/>
      <c r="H22" s="119"/>
      <c r="I22" s="119"/>
      <c r="J22" s="119"/>
      <c r="K22" s="119"/>
      <c r="L22" s="107" t="s">
        <v>703</v>
      </c>
      <c r="M22" s="121"/>
      <c r="N22" s="118"/>
      <c r="O22" s="119"/>
      <c r="P22" s="119"/>
      <c r="Q22" s="122"/>
    </row>
    <row r="23" spans="1:18" s="56" customFormat="1" ht="33" x14ac:dyDescent="0.25">
      <c r="A23" s="75">
        <v>11</v>
      </c>
      <c r="B23" s="103"/>
      <c r="C23" s="1204" t="s">
        <v>195</v>
      </c>
      <c r="D23" s="1205"/>
      <c r="E23" s="118"/>
      <c r="F23" s="119"/>
      <c r="G23" s="119"/>
      <c r="H23" s="119"/>
      <c r="I23" s="119"/>
      <c r="J23" s="119"/>
      <c r="K23" s="119"/>
      <c r="L23" s="123"/>
      <c r="M23" s="121"/>
      <c r="N23" s="118"/>
      <c r="O23" s="119"/>
      <c r="P23" s="119"/>
      <c r="Q23" s="120" t="s">
        <v>148</v>
      </c>
    </row>
    <row r="24" spans="1:18" s="56" customFormat="1" ht="48.75" x14ac:dyDescent="0.25">
      <c r="A24" s="75">
        <v>111</v>
      </c>
      <c r="B24" s="103"/>
      <c r="C24" s="1204" t="s">
        <v>708</v>
      </c>
      <c r="D24" s="1205"/>
      <c r="E24" s="118"/>
      <c r="F24" s="119"/>
      <c r="G24" s="119"/>
      <c r="H24" s="119"/>
      <c r="I24" s="119"/>
      <c r="J24" s="119"/>
      <c r="K24" s="119"/>
      <c r="L24" s="107" t="s">
        <v>703</v>
      </c>
      <c r="M24" s="121"/>
      <c r="N24" s="118"/>
      <c r="O24" s="119"/>
      <c r="P24" s="119"/>
      <c r="Q24" s="120"/>
    </row>
    <row r="25" spans="1:18" s="56" customFormat="1" ht="33" x14ac:dyDescent="0.25">
      <c r="A25" s="75">
        <v>11</v>
      </c>
      <c r="B25" s="103"/>
      <c r="C25" s="1204" t="s">
        <v>709</v>
      </c>
      <c r="D25" s="1205"/>
      <c r="E25" s="118"/>
      <c r="F25" s="119"/>
      <c r="G25" s="119"/>
      <c r="H25" s="119"/>
      <c r="I25" s="119"/>
      <c r="J25" s="119"/>
      <c r="K25" s="119"/>
      <c r="L25" s="107" t="s">
        <v>703</v>
      </c>
      <c r="M25" s="121"/>
      <c r="N25" s="118"/>
      <c r="O25" s="119"/>
      <c r="P25" s="119"/>
      <c r="Q25" s="120"/>
    </row>
    <row r="26" spans="1:18" s="56" customFormat="1" ht="15.75" x14ac:dyDescent="0.25">
      <c r="A26" s="75"/>
      <c r="B26" s="103"/>
      <c r="C26" s="1400" t="s">
        <v>710</v>
      </c>
      <c r="D26" s="1401"/>
      <c r="E26" s="118"/>
      <c r="F26" s="119"/>
      <c r="G26" s="119"/>
      <c r="H26" s="119"/>
      <c r="I26" s="119"/>
      <c r="J26" s="119"/>
      <c r="K26" s="119"/>
      <c r="L26" s="107" t="s">
        <v>703</v>
      </c>
      <c r="M26" s="121"/>
      <c r="N26" s="118"/>
      <c r="O26" s="119"/>
      <c r="P26" s="119"/>
      <c r="Q26" s="120"/>
    </row>
    <row r="27" spans="1:18" s="56" customFormat="1" ht="15.75" x14ac:dyDescent="0.25">
      <c r="A27" s="75"/>
      <c r="B27" s="103"/>
      <c r="C27" s="1204" t="s">
        <v>711</v>
      </c>
      <c r="D27" s="1205"/>
      <c r="E27" s="118"/>
      <c r="F27" s="119"/>
      <c r="G27" s="119"/>
      <c r="H27" s="119"/>
      <c r="I27" s="119"/>
      <c r="J27" s="119"/>
      <c r="K27" s="119"/>
      <c r="L27" s="123"/>
      <c r="M27" s="121"/>
      <c r="N27" s="118"/>
      <c r="O27" s="119"/>
      <c r="P27" s="119"/>
      <c r="Q27" s="120"/>
    </row>
    <row r="28" spans="1:18" s="56" customFormat="1" ht="15.75" x14ac:dyDescent="0.25">
      <c r="A28" s="75"/>
      <c r="B28" s="103"/>
      <c r="C28" s="1204" t="s">
        <v>712</v>
      </c>
      <c r="D28" s="1205"/>
      <c r="E28" s="118"/>
      <c r="F28" s="119"/>
      <c r="G28" s="119"/>
      <c r="H28" s="119"/>
      <c r="I28" s="119"/>
      <c r="J28" s="119"/>
      <c r="K28" s="119"/>
      <c r="L28" s="107" t="s">
        <v>703</v>
      </c>
      <c r="M28" s="121"/>
      <c r="N28" s="118"/>
      <c r="O28" s="119"/>
      <c r="P28" s="119"/>
      <c r="Q28" s="120"/>
    </row>
    <row r="29" spans="1:18" s="56" customFormat="1" ht="15.75" x14ac:dyDescent="0.25">
      <c r="A29" s="75"/>
      <c r="B29" s="103"/>
      <c r="C29" s="1204" t="s">
        <v>713</v>
      </c>
      <c r="D29" s="1205"/>
      <c r="E29" s="118"/>
      <c r="F29" s="119"/>
      <c r="G29" s="119"/>
      <c r="H29" s="119"/>
      <c r="I29" s="119"/>
      <c r="J29" s="119"/>
      <c r="K29" s="119"/>
      <c r="L29" s="107" t="s">
        <v>703</v>
      </c>
      <c r="M29" s="121"/>
      <c r="N29" s="118"/>
      <c r="O29" s="119"/>
      <c r="P29" s="119"/>
      <c r="Q29" s="120"/>
    </row>
    <row r="30" spans="1:18" s="56" customFormat="1" ht="48.75" x14ac:dyDescent="0.25">
      <c r="A30" s="75">
        <v>111</v>
      </c>
      <c r="B30" s="103"/>
      <c r="C30" s="1204" t="s">
        <v>714</v>
      </c>
      <c r="D30" s="1205"/>
      <c r="E30" s="118"/>
      <c r="F30" s="119"/>
      <c r="G30" s="119"/>
      <c r="H30" s="119"/>
      <c r="I30" s="119"/>
      <c r="J30" s="119"/>
      <c r="K30" s="119"/>
      <c r="L30" s="107" t="s">
        <v>703</v>
      </c>
      <c r="M30" s="121"/>
      <c r="N30" s="118"/>
      <c r="O30" s="119"/>
      <c r="P30" s="119"/>
      <c r="Q30" s="120"/>
    </row>
    <row r="31" spans="1:18" s="56" customFormat="1" ht="33" x14ac:dyDescent="0.25">
      <c r="A31" s="75">
        <v>11</v>
      </c>
      <c r="B31" s="103"/>
      <c r="C31" s="1204" t="s">
        <v>715</v>
      </c>
      <c r="D31" s="1205"/>
      <c r="E31" s="118"/>
      <c r="F31" s="119"/>
      <c r="G31" s="119"/>
      <c r="H31" s="119"/>
      <c r="I31" s="119"/>
      <c r="J31" s="119"/>
      <c r="K31" s="119"/>
      <c r="L31" s="107" t="s">
        <v>703</v>
      </c>
      <c r="M31" s="121"/>
      <c r="N31" s="118"/>
      <c r="O31" s="119"/>
      <c r="P31" s="119"/>
      <c r="Q31" s="120"/>
    </row>
    <row r="32" spans="1:18" s="56" customFormat="1" ht="33" x14ac:dyDescent="0.25">
      <c r="A32" s="75">
        <v>11</v>
      </c>
      <c r="B32" s="103"/>
      <c r="C32" s="1204" t="s">
        <v>716</v>
      </c>
      <c r="D32" s="1205"/>
      <c r="E32" s="118"/>
      <c r="F32" s="119"/>
      <c r="G32" s="119"/>
      <c r="H32" s="119"/>
      <c r="I32" s="119"/>
      <c r="J32" s="119"/>
      <c r="K32" s="119"/>
      <c r="L32" s="107" t="s">
        <v>703</v>
      </c>
      <c r="M32" s="121"/>
      <c r="N32" s="118"/>
      <c r="O32" s="119"/>
      <c r="P32" s="119"/>
      <c r="Q32" s="120"/>
    </row>
    <row r="33" spans="1:17" s="56" customFormat="1" ht="33" x14ac:dyDescent="0.25">
      <c r="A33" s="75">
        <v>11</v>
      </c>
      <c r="B33" s="103"/>
      <c r="C33" s="1204" t="s">
        <v>717</v>
      </c>
      <c r="D33" s="1205"/>
      <c r="E33" s="118"/>
      <c r="F33" s="119"/>
      <c r="G33" s="119"/>
      <c r="H33" s="119"/>
      <c r="I33" s="119"/>
      <c r="J33" s="119"/>
      <c r="K33" s="119"/>
      <c r="L33" s="107" t="s">
        <v>703</v>
      </c>
      <c r="M33" s="121"/>
      <c r="N33" s="118"/>
      <c r="O33" s="119"/>
      <c r="P33" s="119"/>
      <c r="Q33" s="120"/>
    </row>
    <row r="34" spans="1:17" s="56" customFormat="1" ht="48.75" x14ac:dyDescent="0.25">
      <c r="A34" s="75">
        <v>111</v>
      </c>
      <c r="B34" s="103"/>
      <c r="C34" s="1204" t="s">
        <v>718</v>
      </c>
      <c r="D34" s="1205"/>
      <c r="E34" s="118"/>
      <c r="F34" s="119"/>
      <c r="G34" s="119"/>
      <c r="H34" s="119"/>
      <c r="I34" s="119"/>
      <c r="J34" s="119"/>
      <c r="K34" s="119"/>
      <c r="L34" s="107" t="s">
        <v>703</v>
      </c>
      <c r="M34" s="121"/>
      <c r="N34" s="118"/>
      <c r="O34" s="119"/>
      <c r="P34" s="119"/>
      <c r="Q34" s="120"/>
    </row>
    <row r="35" spans="1:17" s="56" customFormat="1" ht="33" x14ac:dyDescent="0.25">
      <c r="A35" s="75">
        <v>11</v>
      </c>
      <c r="B35" s="103"/>
      <c r="C35" s="1204" t="s">
        <v>719</v>
      </c>
      <c r="D35" s="1205"/>
      <c r="E35" s="118"/>
      <c r="F35" s="119"/>
      <c r="G35" s="119"/>
      <c r="H35" s="119"/>
      <c r="I35" s="119"/>
      <c r="J35" s="119"/>
      <c r="K35" s="119"/>
      <c r="L35" s="123"/>
      <c r="M35" s="121"/>
      <c r="N35" s="118"/>
      <c r="O35" s="119"/>
      <c r="P35" s="119"/>
      <c r="Q35" s="120"/>
    </row>
    <row r="36" spans="1:17" s="56" customFormat="1" ht="17.25" x14ac:dyDescent="0.25">
      <c r="A36" s="75">
        <v>1</v>
      </c>
      <c r="B36" s="103"/>
      <c r="C36" s="1204" t="s">
        <v>2864</v>
      </c>
      <c r="D36" s="1205"/>
      <c r="E36" s="118"/>
      <c r="F36" s="119"/>
      <c r="G36" s="119"/>
      <c r="H36" s="119"/>
      <c r="I36" s="119"/>
      <c r="J36" s="119"/>
      <c r="K36" s="119"/>
      <c r="L36" s="107" t="s">
        <v>703</v>
      </c>
      <c r="M36" s="121"/>
      <c r="N36" s="118"/>
      <c r="O36" s="119"/>
      <c r="P36" s="119"/>
      <c r="Q36" s="120"/>
    </row>
    <row r="37" spans="1:17" s="56" customFormat="1" ht="33" x14ac:dyDescent="0.25">
      <c r="A37" s="75">
        <v>11</v>
      </c>
      <c r="B37" s="103"/>
      <c r="C37" s="1204" t="s">
        <v>720</v>
      </c>
      <c r="D37" s="1205"/>
      <c r="E37" s="118"/>
      <c r="F37" s="119"/>
      <c r="G37" s="119"/>
      <c r="H37" s="119"/>
      <c r="I37" s="119"/>
      <c r="J37" s="119"/>
      <c r="K37" s="119"/>
      <c r="L37" s="107" t="s">
        <v>703</v>
      </c>
      <c r="M37" s="121"/>
      <c r="N37" s="118"/>
      <c r="O37" s="119"/>
      <c r="P37" s="119"/>
      <c r="Q37" s="120"/>
    </row>
    <row r="38" spans="1:17" s="56" customFormat="1" ht="33" x14ac:dyDescent="0.25">
      <c r="A38" s="75">
        <v>11</v>
      </c>
      <c r="B38" s="103"/>
      <c r="C38" s="1204" t="s">
        <v>721</v>
      </c>
      <c r="D38" s="1205"/>
      <c r="E38" s="118"/>
      <c r="F38" s="119"/>
      <c r="G38" s="119"/>
      <c r="H38" s="119"/>
      <c r="I38" s="119"/>
      <c r="J38" s="119"/>
      <c r="K38" s="119"/>
      <c r="L38" s="107" t="s">
        <v>703</v>
      </c>
      <c r="M38" s="121"/>
      <c r="N38" s="118"/>
      <c r="O38" s="119"/>
      <c r="P38" s="119"/>
      <c r="Q38" s="120"/>
    </row>
    <row r="39" spans="1:17" s="56" customFormat="1" ht="17.25" x14ac:dyDescent="0.25">
      <c r="A39" s="75">
        <v>1</v>
      </c>
      <c r="B39" s="103"/>
      <c r="C39" s="1204" t="s">
        <v>2865</v>
      </c>
      <c r="D39" s="1205"/>
      <c r="E39" s="118"/>
      <c r="F39" s="119"/>
      <c r="G39" s="119"/>
      <c r="H39" s="119"/>
      <c r="I39" s="119"/>
      <c r="J39" s="119"/>
      <c r="K39" s="119"/>
      <c r="L39" s="107" t="s">
        <v>703</v>
      </c>
      <c r="M39" s="121"/>
      <c r="N39" s="118"/>
      <c r="O39" s="119"/>
      <c r="P39" s="119"/>
      <c r="Q39" s="120"/>
    </row>
    <row r="40" spans="1:17" s="56" customFormat="1" ht="33" x14ac:dyDescent="0.25">
      <c r="A40" s="75">
        <v>11</v>
      </c>
      <c r="B40" s="103"/>
      <c r="C40" s="1204" t="s">
        <v>722</v>
      </c>
      <c r="D40" s="1205"/>
      <c r="E40" s="118"/>
      <c r="F40" s="119"/>
      <c r="G40" s="119"/>
      <c r="H40" s="119"/>
      <c r="I40" s="119"/>
      <c r="J40" s="119"/>
      <c r="K40" s="119"/>
      <c r="L40" s="107" t="s">
        <v>703</v>
      </c>
      <c r="M40" s="121"/>
      <c r="N40" s="118"/>
      <c r="O40" s="119"/>
      <c r="P40" s="119"/>
      <c r="Q40" s="120"/>
    </row>
    <row r="41" spans="1:17" s="56" customFormat="1" ht="33" x14ac:dyDescent="0.25">
      <c r="A41" s="75">
        <v>11</v>
      </c>
      <c r="B41" s="103"/>
      <c r="C41" s="1204" t="s">
        <v>2866</v>
      </c>
      <c r="D41" s="1205"/>
      <c r="E41" s="118"/>
      <c r="F41" s="119"/>
      <c r="G41" s="119"/>
      <c r="H41" s="119"/>
      <c r="I41" s="119"/>
      <c r="J41" s="119"/>
      <c r="K41" s="119"/>
      <c r="L41" s="107" t="s">
        <v>703</v>
      </c>
      <c r="M41" s="121"/>
      <c r="N41" s="118"/>
      <c r="O41" s="119"/>
      <c r="P41" s="119"/>
      <c r="Q41" s="120"/>
    </row>
    <row r="42" spans="1:17" s="56" customFormat="1" ht="33" x14ac:dyDescent="0.25">
      <c r="A42" s="75">
        <v>11</v>
      </c>
      <c r="B42" s="103"/>
      <c r="C42" s="1204" t="s">
        <v>723</v>
      </c>
      <c r="D42" s="1205"/>
      <c r="E42" s="118"/>
      <c r="F42" s="119"/>
      <c r="G42" s="119"/>
      <c r="H42" s="119"/>
      <c r="I42" s="119"/>
      <c r="J42" s="119"/>
      <c r="K42" s="119"/>
      <c r="L42" s="107" t="s">
        <v>703</v>
      </c>
      <c r="M42" s="121"/>
      <c r="N42" s="118"/>
      <c r="O42" s="119"/>
      <c r="P42" s="119"/>
      <c r="Q42" s="120"/>
    </row>
    <row r="43" spans="1:17" s="56" customFormat="1" ht="17.25" x14ac:dyDescent="0.25">
      <c r="A43" s="75">
        <v>1</v>
      </c>
      <c r="B43" s="103"/>
      <c r="C43" s="1185" t="s">
        <v>724</v>
      </c>
      <c r="D43" s="1186"/>
      <c r="E43" s="118"/>
      <c r="F43" s="119"/>
      <c r="G43" s="119"/>
      <c r="H43" s="119"/>
      <c r="I43" s="119"/>
      <c r="J43" s="119"/>
      <c r="K43" s="119"/>
      <c r="L43" s="107" t="s">
        <v>703</v>
      </c>
      <c r="M43" s="121"/>
      <c r="N43" s="118"/>
      <c r="O43" s="119"/>
      <c r="P43" s="119"/>
      <c r="Q43" s="120"/>
    </row>
    <row r="44" spans="1:17" s="56" customFormat="1" ht="33" x14ac:dyDescent="0.25">
      <c r="A44" s="75">
        <v>11</v>
      </c>
      <c r="B44" s="103"/>
      <c r="C44" s="1204" t="s">
        <v>725</v>
      </c>
      <c r="D44" s="1205"/>
      <c r="E44" s="118"/>
      <c r="F44" s="119"/>
      <c r="G44" s="119"/>
      <c r="H44" s="119"/>
      <c r="I44" s="119"/>
      <c r="J44" s="119"/>
      <c r="K44" s="119"/>
      <c r="L44" s="107" t="s">
        <v>703</v>
      </c>
      <c r="M44" s="121"/>
      <c r="N44" s="118"/>
      <c r="O44" s="119"/>
      <c r="P44" s="119"/>
      <c r="Q44" s="120"/>
    </row>
    <row r="45" spans="1:17" s="56" customFormat="1" ht="17.25" x14ac:dyDescent="0.25">
      <c r="A45" s="75">
        <v>1</v>
      </c>
      <c r="B45" s="103"/>
      <c r="C45" s="1204" t="s">
        <v>726</v>
      </c>
      <c r="D45" s="1205"/>
      <c r="E45" s="118"/>
      <c r="F45" s="119"/>
      <c r="G45" s="119"/>
      <c r="H45" s="119"/>
      <c r="I45" s="119"/>
      <c r="J45" s="119"/>
      <c r="K45" s="119"/>
      <c r="L45" s="107" t="s">
        <v>703</v>
      </c>
      <c r="M45" s="121"/>
      <c r="N45" s="118"/>
      <c r="O45" s="119"/>
      <c r="P45" s="119"/>
      <c r="Q45" s="120"/>
    </row>
    <row r="46" spans="1:17" s="56" customFormat="1" ht="48.75" x14ac:dyDescent="0.25">
      <c r="A46" s="75">
        <v>111</v>
      </c>
      <c r="B46" s="103"/>
      <c r="C46" s="1204" t="s">
        <v>727</v>
      </c>
      <c r="D46" s="1205"/>
      <c r="E46" s="118"/>
      <c r="F46" s="119"/>
      <c r="G46" s="119"/>
      <c r="H46" s="119"/>
      <c r="I46" s="119"/>
      <c r="J46" s="119"/>
      <c r="K46" s="119"/>
      <c r="L46" s="107" t="s">
        <v>703</v>
      </c>
      <c r="M46" s="121"/>
      <c r="N46" s="118"/>
      <c r="O46" s="119"/>
      <c r="P46" s="119"/>
      <c r="Q46" s="120"/>
    </row>
    <row r="47" spans="1:17" s="56" customFormat="1" ht="33" x14ac:dyDescent="0.25">
      <c r="A47" s="75">
        <v>11</v>
      </c>
      <c r="B47" s="103"/>
      <c r="C47" s="1262" t="s">
        <v>2223</v>
      </c>
      <c r="D47" s="1205"/>
      <c r="E47" s="118"/>
      <c r="F47" s="119"/>
      <c r="G47" s="119"/>
      <c r="H47" s="119"/>
      <c r="I47" s="119"/>
      <c r="J47" s="119"/>
      <c r="K47" s="119"/>
      <c r="L47" s="107" t="s">
        <v>703</v>
      </c>
      <c r="M47" s="121"/>
      <c r="N47" s="118"/>
      <c r="O47" s="119"/>
      <c r="P47" s="119"/>
      <c r="Q47" s="120"/>
    </row>
    <row r="48" spans="1:17" s="56" customFormat="1" ht="33" x14ac:dyDescent="0.25">
      <c r="A48" s="75">
        <v>11</v>
      </c>
      <c r="B48" s="103"/>
      <c r="C48" s="1204" t="s">
        <v>2226</v>
      </c>
      <c r="D48" s="1205"/>
      <c r="E48" s="118"/>
      <c r="F48" s="119"/>
      <c r="G48" s="119"/>
      <c r="H48" s="119"/>
      <c r="I48" s="119"/>
      <c r="J48" s="119"/>
      <c r="K48" s="119"/>
      <c r="L48" s="107" t="s">
        <v>703</v>
      </c>
      <c r="M48" s="121"/>
      <c r="N48" s="118"/>
      <c r="O48" s="119"/>
      <c r="P48" s="119"/>
      <c r="Q48" s="120"/>
    </row>
    <row r="49" spans="1:17" s="56" customFormat="1" ht="33" x14ac:dyDescent="0.25">
      <c r="A49" s="75">
        <v>11</v>
      </c>
      <c r="B49" s="103"/>
      <c r="C49" s="1204" t="s">
        <v>2227</v>
      </c>
      <c r="D49" s="1205"/>
      <c r="E49" s="118"/>
      <c r="F49" s="119"/>
      <c r="G49" s="119"/>
      <c r="H49" s="119"/>
      <c r="I49" s="119"/>
      <c r="J49" s="119"/>
      <c r="K49" s="119"/>
      <c r="L49" s="107" t="s">
        <v>703</v>
      </c>
      <c r="M49" s="121"/>
      <c r="N49" s="118"/>
      <c r="O49" s="119"/>
      <c r="P49" s="119"/>
      <c r="Q49" s="120"/>
    </row>
    <row r="50" spans="1:17" s="56" customFormat="1" ht="33" x14ac:dyDescent="0.25">
      <c r="A50" s="75">
        <v>11</v>
      </c>
      <c r="B50" s="103"/>
      <c r="C50" s="1204" t="s">
        <v>728</v>
      </c>
      <c r="D50" s="1205"/>
      <c r="E50" s="118"/>
      <c r="F50" s="119"/>
      <c r="G50" s="119"/>
      <c r="H50" s="119"/>
      <c r="I50" s="119"/>
      <c r="J50" s="119"/>
      <c r="K50" s="119"/>
      <c r="L50" s="107" t="s">
        <v>703</v>
      </c>
      <c r="M50" s="121"/>
      <c r="N50" s="118"/>
      <c r="O50" s="119"/>
      <c r="P50" s="119"/>
      <c r="Q50" s="120"/>
    </row>
    <row r="51" spans="1:17" s="56" customFormat="1" ht="64.5" x14ac:dyDescent="0.25">
      <c r="A51" s="75">
        <v>1111</v>
      </c>
      <c r="B51" s="103"/>
      <c r="C51" s="1204" t="s">
        <v>2867</v>
      </c>
      <c r="D51" s="1205"/>
      <c r="E51" s="118"/>
      <c r="F51" s="119"/>
      <c r="G51" s="119"/>
      <c r="H51" s="119"/>
      <c r="I51" s="119"/>
      <c r="J51" s="119"/>
      <c r="K51" s="119"/>
      <c r="L51" s="107" t="s">
        <v>703</v>
      </c>
      <c r="M51" s="121"/>
      <c r="N51" s="118"/>
      <c r="O51" s="119"/>
      <c r="P51" s="119"/>
      <c r="Q51" s="120"/>
    </row>
    <row r="52" spans="1:17" s="56" customFormat="1" ht="48.75" x14ac:dyDescent="0.25">
      <c r="A52" s="75">
        <v>111</v>
      </c>
      <c r="B52" s="103"/>
      <c r="C52" s="1204" t="s">
        <v>2224</v>
      </c>
      <c r="D52" s="1205"/>
      <c r="E52" s="118"/>
      <c r="F52" s="119"/>
      <c r="G52" s="119"/>
      <c r="H52" s="119"/>
      <c r="I52" s="119"/>
      <c r="J52" s="119"/>
      <c r="K52" s="119"/>
      <c r="L52" s="107" t="s">
        <v>703</v>
      </c>
      <c r="M52" s="121"/>
      <c r="N52" s="118"/>
      <c r="O52" s="119"/>
      <c r="P52" s="119"/>
      <c r="Q52" s="120"/>
    </row>
    <row r="53" spans="1:17" s="56" customFormat="1" ht="48.75" x14ac:dyDescent="0.25">
      <c r="A53" s="75">
        <v>111</v>
      </c>
      <c r="B53" s="103"/>
      <c r="C53" s="1262" t="s">
        <v>2225</v>
      </c>
      <c r="D53" s="1205"/>
      <c r="E53" s="118"/>
      <c r="F53" s="119"/>
      <c r="G53" s="119"/>
      <c r="H53" s="119"/>
      <c r="I53" s="119"/>
      <c r="J53" s="119"/>
      <c r="K53" s="119"/>
      <c r="L53" s="123"/>
      <c r="M53" s="121"/>
      <c r="N53" s="118"/>
      <c r="O53" s="119"/>
      <c r="P53" s="119"/>
      <c r="Q53" s="120"/>
    </row>
    <row r="54" spans="1:17" s="56" customFormat="1" ht="33" x14ac:dyDescent="0.25">
      <c r="A54" s="75">
        <v>11</v>
      </c>
      <c r="B54" s="103"/>
      <c r="C54" s="1204" t="s">
        <v>730</v>
      </c>
      <c r="D54" s="1205"/>
      <c r="E54" s="118"/>
      <c r="F54" s="119"/>
      <c r="G54" s="119"/>
      <c r="H54" s="119"/>
      <c r="I54" s="119"/>
      <c r="J54" s="119"/>
      <c r="K54" s="119"/>
      <c r="L54" s="107" t="s">
        <v>703</v>
      </c>
      <c r="M54" s="121"/>
      <c r="N54" s="118"/>
      <c r="O54" s="119"/>
      <c r="P54" s="119"/>
      <c r="Q54" s="120"/>
    </row>
    <row r="55" spans="1:17" s="56" customFormat="1" ht="33" x14ac:dyDescent="0.25">
      <c r="A55" s="75">
        <v>11</v>
      </c>
      <c r="B55" s="103"/>
      <c r="C55" s="1204" t="s">
        <v>731</v>
      </c>
      <c r="D55" s="1205"/>
      <c r="E55" s="118"/>
      <c r="F55" s="119"/>
      <c r="G55" s="119"/>
      <c r="H55" s="119"/>
      <c r="I55" s="119"/>
      <c r="J55" s="119"/>
      <c r="K55" s="119"/>
      <c r="L55" s="107" t="s">
        <v>703</v>
      </c>
      <c r="M55" s="121"/>
      <c r="N55" s="118"/>
      <c r="O55" s="119"/>
      <c r="P55" s="119"/>
      <c r="Q55" s="120"/>
    </row>
    <row r="56" spans="1:17" s="56" customFormat="1" ht="17.25" x14ac:dyDescent="0.25">
      <c r="A56" s="75">
        <v>1</v>
      </c>
      <c r="B56" s="103"/>
      <c r="C56" s="1204" t="s">
        <v>2868</v>
      </c>
      <c r="D56" s="1205"/>
      <c r="E56" s="118"/>
      <c r="F56" s="119"/>
      <c r="G56" s="119"/>
      <c r="H56" s="119"/>
      <c r="I56" s="119"/>
      <c r="J56" s="119"/>
      <c r="K56" s="119"/>
      <c r="L56" s="107" t="s">
        <v>703</v>
      </c>
      <c r="M56" s="121"/>
      <c r="N56" s="118"/>
      <c r="O56" s="119"/>
      <c r="P56" s="119"/>
      <c r="Q56" s="120"/>
    </row>
    <row r="57" spans="1:17" s="56" customFormat="1" ht="17.25" x14ac:dyDescent="0.25">
      <c r="A57" s="75">
        <v>1</v>
      </c>
      <c r="B57" s="103"/>
      <c r="C57" s="1204" t="s">
        <v>732</v>
      </c>
      <c r="D57" s="1205"/>
      <c r="E57" s="118"/>
      <c r="F57" s="119"/>
      <c r="G57" s="119"/>
      <c r="H57" s="119"/>
      <c r="I57" s="119"/>
      <c r="J57" s="119"/>
      <c r="K57" s="119"/>
      <c r="L57" s="107" t="s">
        <v>703</v>
      </c>
      <c r="M57" s="121"/>
      <c r="N57" s="118"/>
      <c r="O57" s="119"/>
      <c r="P57" s="119"/>
      <c r="Q57" s="120"/>
    </row>
    <row r="58" spans="1:17" s="56" customFormat="1" ht="16.5" thickBot="1" x14ac:dyDescent="0.3">
      <c r="A58" s="75"/>
      <c r="B58" s="103"/>
      <c r="C58" s="1206"/>
      <c r="D58" s="1207"/>
      <c r="E58" s="124"/>
      <c r="F58" s="125"/>
      <c r="G58" s="125"/>
      <c r="H58" s="125"/>
      <c r="I58" s="125"/>
      <c r="J58" s="125"/>
      <c r="K58" s="125"/>
      <c r="L58" s="126"/>
      <c r="M58" s="127"/>
      <c r="N58" s="124"/>
      <c r="O58" s="125"/>
      <c r="P58" s="125"/>
      <c r="Q58" s="128"/>
    </row>
    <row r="59" spans="1:17" s="56" customFormat="1" ht="16.5" thickBot="1" x14ac:dyDescent="0.3">
      <c r="A59" s="75"/>
      <c r="C59" s="1208" t="s">
        <v>236</v>
      </c>
      <c r="D59" s="1208"/>
      <c r="Q59" s="129"/>
    </row>
    <row r="60" spans="1:17" s="56" customFormat="1" ht="49.5" thickBot="1" x14ac:dyDescent="0.3">
      <c r="A60" s="75">
        <v>111</v>
      </c>
      <c r="C60" s="1182"/>
      <c r="D60" s="1183"/>
      <c r="E60" s="1183"/>
      <c r="F60" s="1183"/>
      <c r="G60" s="1183"/>
      <c r="H60" s="1183"/>
      <c r="I60" s="1183"/>
      <c r="J60" s="1183"/>
      <c r="K60" s="1183"/>
      <c r="L60" s="1183"/>
      <c r="M60" s="1183"/>
      <c r="N60" s="1183"/>
      <c r="O60" s="1183"/>
      <c r="P60" s="1183"/>
      <c r="Q60" s="1184"/>
    </row>
    <row r="61" spans="1:17" s="56" customFormat="1" ht="15.75" x14ac:dyDescent="0.25">
      <c r="A61" s="75"/>
      <c r="Q61" s="129"/>
    </row>
    <row r="62" spans="1:17" s="56" customFormat="1" ht="15.75" x14ac:dyDescent="0.25">
      <c r="A62" s="75"/>
      <c r="Q62" s="129"/>
    </row>
    <row r="63" spans="1:17" s="56" customFormat="1" ht="15.75" x14ac:dyDescent="0.25">
      <c r="A63" s="75"/>
      <c r="Q63" s="129"/>
    </row>
    <row r="64" spans="1:17" s="56" customFormat="1" ht="15.75" x14ac:dyDescent="0.25">
      <c r="A64" s="75"/>
      <c r="Q64" s="129"/>
    </row>
    <row r="65" spans="1:17" s="56" customFormat="1" ht="15.75" x14ac:dyDescent="0.25">
      <c r="A65" s="75"/>
      <c r="Q65" s="129"/>
    </row>
  </sheetData>
  <mergeCells count="64">
    <mergeCell ref="Q2:Q4"/>
    <mergeCell ref="O3:O4"/>
    <mergeCell ref="H5:K5"/>
    <mergeCell ref="N5:P5"/>
    <mergeCell ref="H8:K8"/>
    <mergeCell ref="L8:M8"/>
    <mergeCell ref="N8:P8"/>
    <mergeCell ref="D1:P1"/>
    <mergeCell ref="D2:P2"/>
    <mergeCell ref="H6:K6"/>
    <mergeCell ref="N6:P6"/>
    <mergeCell ref="H7:K7"/>
    <mergeCell ref="L7:M7"/>
    <mergeCell ref="N7:P7"/>
    <mergeCell ref="C25:D25"/>
    <mergeCell ref="B9:C10"/>
    <mergeCell ref="D9:Q9"/>
    <mergeCell ref="D10:Q10"/>
    <mergeCell ref="B12:D12"/>
    <mergeCell ref="C18:D19"/>
    <mergeCell ref="E18:K18"/>
    <mergeCell ref="L18:M19"/>
    <mergeCell ref="N18:P18"/>
    <mergeCell ref="Q18:Q19"/>
    <mergeCell ref="C20:D20"/>
    <mergeCell ref="C21:D21"/>
    <mergeCell ref="C22:D22"/>
    <mergeCell ref="C23:D23"/>
    <mergeCell ref="C24:D24"/>
    <mergeCell ref="C41:D41"/>
    <mergeCell ref="C35:D35"/>
    <mergeCell ref="C26:D26"/>
    <mergeCell ref="C27:D27"/>
    <mergeCell ref="C28:D28"/>
    <mergeCell ref="C29:D29"/>
    <mergeCell ref="C30:D30"/>
    <mergeCell ref="C31:D31"/>
    <mergeCell ref="C32:D32"/>
    <mergeCell ref="C33:D33"/>
    <mergeCell ref="C34:D34"/>
    <mergeCell ref="C36:D36"/>
    <mergeCell ref="C37:D37"/>
    <mergeCell ref="C38:D38"/>
    <mergeCell ref="C39:D39"/>
    <mergeCell ref="C40:D40"/>
    <mergeCell ref="C51:D51"/>
    <mergeCell ref="C42:D42"/>
    <mergeCell ref="C43:D43"/>
    <mergeCell ref="C44:D44"/>
    <mergeCell ref="C45:D45"/>
    <mergeCell ref="C46:D46"/>
    <mergeCell ref="C47:D47"/>
    <mergeCell ref="C48:D48"/>
    <mergeCell ref="C49:D49"/>
    <mergeCell ref="C50:D50"/>
    <mergeCell ref="C58:D58"/>
    <mergeCell ref="C59:D59"/>
    <mergeCell ref="C60:Q60"/>
    <mergeCell ref="C52:D52"/>
    <mergeCell ref="C53:D53"/>
    <mergeCell ref="C54:D54"/>
    <mergeCell ref="C55:D55"/>
    <mergeCell ref="C57:D57"/>
    <mergeCell ref="C56:D56"/>
  </mergeCells>
  <conditionalFormatting sqref="C20:D55 C57:D57">
    <cfRule type="duplicateValues" dxfId="91" priority="219"/>
  </conditionalFormatting>
  <conditionalFormatting sqref="C56:D56">
    <cfRule type="duplicateValues" dxfId="90" priority="1"/>
  </conditionalFormatting>
  <conditionalFormatting sqref="C56:D56">
    <cfRule type="duplicateValues" dxfId="89" priority="2"/>
  </conditionalFormatting>
  <dataValidations count="1">
    <dataValidation type="list" allowBlank="1" showInputMessage="1" showErrorMessage="1" sqref="Q21:Q57" xr:uid="{00000000-0002-0000-1E00-000000000000}">
      <formula1>$I$13:$I$15</formula1>
    </dataValidation>
  </dataValidations>
  <pageMargins left="0.39370078740157483" right="0.31496062992125984" top="0.35433070866141736" bottom="0.35433070866141736" header="0.31496062992125984" footer="0.31496062992125984"/>
  <pageSetup paperSize="9" scale="65"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249977111117893"/>
  </sheetPr>
  <dimension ref="A1:S35"/>
  <sheetViews>
    <sheetView workbookViewId="0">
      <selection activeCell="F11" sqref="F11"/>
    </sheetView>
  </sheetViews>
  <sheetFormatPr baseColWidth="10" defaultRowHeight="18.75" customHeight="1" x14ac:dyDescent="0.25"/>
  <cols>
    <col min="1" max="1" width="3.7109375" style="788" customWidth="1"/>
    <col min="2" max="2" width="27.7109375" style="824" customWidth="1"/>
    <col min="3" max="3" width="15.85546875" style="817" customWidth="1"/>
    <col min="4" max="4" width="90.42578125" style="825" customWidth="1"/>
    <col min="5" max="5" width="18.7109375" style="144" customWidth="1"/>
    <col min="6" max="6" width="16.42578125" style="144" customWidth="1"/>
    <col min="7" max="7" width="22.28515625" style="144" customWidth="1"/>
    <col min="8" max="8" width="21.28515625" style="144" customWidth="1"/>
    <col min="9" max="256" width="11.42578125" style="144"/>
    <col min="257" max="257" width="3.7109375" style="144" customWidth="1"/>
    <col min="258" max="258" width="27.7109375" style="144" customWidth="1"/>
    <col min="259" max="259" width="15.85546875" style="144" customWidth="1"/>
    <col min="260" max="260" width="90.42578125" style="144" customWidth="1"/>
    <col min="261" max="261" width="18.7109375" style="144" customWidth="1"/>
    <col min="262" max="262" width="16.42578125" style="144" customWidth="1"/>
    <col min="263" max="263" width="22.28515625" style="144" customWidth="1"/>
    <col min="264" max="264" width="21.28515625" style="144" customWidth="1"/>
    <col min="265" max="512" width="11.42578125" style="144"/>
    <col min="513" max="513" width="3.7109375" style="144" customWidth="1"/>
    <col min="514" max="514" width="27.7109375" style="144" customWidth="1"/>
    <col min="515" max="515" width="15.85546875" style="144" customWidth="1"/>
    <col min="516" max="516" width="90.42578125" style="144" customWidth="1"/>
    <col min="517" max="517" width="18.7109375" style="144" customWidth="1"/>
    <col min="518" max="518" width="16.42578125" style="144" customWidth="1"/>
    <col min="519" max="519" width="22.28515625" style="144" customWidth="1"/>
    <col min="520" max="520" width="21.28515625" style="144" customWidth="1"/>
    <col min="521" max="768" width="11.42578125" style="144"/>
    <col min="769" max="769" width="3.7109375" style="144" customWidth="1"/>
    <col min="770" max="770" width="27.7109375" style="144" customWidth="1"/>
    <col min="771" max="771" width="15.85546875" style="144" customWidth="1"/>
    <col min="772" max="772" width="90.42578125" style="144" customWidth="1"/>
    <col min="773" max="773" width="18.7109375" style="144" customWidth="1"/>
    <col min="774" max="774" width="16.42578125" style="144" customWidth="1"/>
    <col min="775" max="775" width="22.28515625" style="144" customWidth="1"/>
    <col min="776" max="776" width="21.28515625" style="144" customWidth="1"/>
    <col min="777" max="1024" width="11.42578125" style="144"/>
    <col min="1025" max="1025" width="3.7109375" style="144" customWidth="1"/>
    <col min="1026" max="1026" width="27.7109375" style="144" customWidth="1"/>
    <col min="1027" max="1027" width="15.85546875" style="144" customWidth="1"/>
    <col min="1028" max="1028" width="90.42578125" style="144" customWidth="1"/>
    <col min="1029" max="1029" width="18.7109375" style="144" customWidth="1"/>
    <col min="1030" max="1030" width="16.42578125" style="144" customWidth="1"/>
    <col min="1031" max="1031" width="22.28515625" style="144" customWidth="1"/>
    <col min="1032" max="1032" width="21.28515625" style="144" customWidth="1"/>
    <col min="1033" max="1280" width="11.42578125" style="144"/>
    <col min="1281" max="1281" width="3.7109375" style="144" customWidth="1"/>
    <col min="1282" max="1282" width="27.7109375" style="144" customWidth="1"/>
    <col min="1283" max="1283" width="15.85546875" style="144" customWidth="1"/>
    <col min="1284" max="1284" width="90.42578125" style="144" customWidth="1"/>
    <col min="1285" max="1285" width="18.7109375" style="144" customWidth="1"/>
    <col min="1286" max="1286" width="16.42578125" style="144" customWidth="1"/>
    <col min="1287" max="1287" width="22.28515625" style="144" customWidth="1"/>
    <col min="1288" max="1288" width="21.28515625" style="144" customWidth="1"/>
    <col min="1289" max="1536" width="11.42578125" style="144"/>
    <col min="1537" max="1537" width="3.7109375" style="144" customWidth="1"/>
    <col min="1538" max="1538" width="27.7109375" style="144" customWidth="1"/>
    <col min="1539" max="1539" width="15.85546875" style="144" customWidth="1"/>
    <col min="1540" max="1540" width="90.42578125" style="144" customWidth="1"/>
    <col min="1541" max="1541" width="18.7109375" style="144" customWidth="1"/>
    <col min="1542" max="1542" width="16.42578125" style="144" customWidth="1"/>
    <col min="1543" max="1543" width="22.28515625" style="144" customWidth="1"/>
    <col min="1544" max="1544" width="21.28515625" style="144" customWidth="1"/>
    <col min="1545" max="1792" width="11.42578125" style="144"/>
    <col min="1793" max="1793" width="3.7109375" style="144" customWidth="1"/>
    <col min="1794" max="1794" width="27.7109375" style="144" customWidth="1"/>
    <col min="1795" max="1795" width="15.85546875" style="144" customWidth="1"/>
    <col min="1796" max="1796" width="90.42578125" style="144" customWidth="1"/>
    <col min="1797" max="1797" width="18.7109375" style="144" customWidth="1"/>
    <col min="1798" max="1798" width="16.42578125" style="144" customWidth="1"/>
    <col min="1799" max="1799" width="22.28515625" style="144" customWidth="1"/>
    <col min="1800" max="1800" width="21.28515625" style="144" customWidth="1"/>
    <col min="1801" max="2048" width="11.42578125" style="144"/>
    <col min="2049" max="2049" width="3.7109375" style="144" customWidth="1"/>
    <col min="2050" max="2050" width="27.7109375" style="144" customWidth="1"/>
    <col min="2051" max="2051" width="15.85546875" style="144" customWidth="1"/>
    <col min="2052" max="2052" width="90.42578125" style="144" customWidth="1"/>
    <col min="2053" max="2053" width="18.7109375" style="144" customWidth="1"/>
    <col min="2054" max="2054" width="16.42578125" style="144" customWidth="1"/>
    <col min="2055" max="2055" width="22.28515625" style="144" customWidth="1"/>
    <col min="2056" max="2056" width="21.28515625" style="144" customWidth="1"/>
    <col min="2057" max="2304" width="11.42578125" style="144"/>
    <col min="2305" max="2305" width="3.7109375" style="144" customWidth="1"/>
    <col min="2306" max="2306" width="27.7109375" style="144" customWidth="1"/>
    <col min="2307" max="2307" width="15.85546875" style="144" customWidth="1"/>
    <col min="2308" max="2308" width="90.42578125" style="144" customWidth="1"/>
    <col min="2309" max="2309" width="18.7109375" style="144" customWidth="1"/>
    <col min="2310" max="2310" width="16.42578125" style="144" customWidth="1"/>
    <col min="2311" max="2311" width="22.28515625" style="144" customWidth="1"/>
    <col min="2312" max="2312" width="21.28515625" style="144" customWidth="1"/>
    <col min="2313" max="2560" width="11.42578125" style="144"/>
    <col min="2561" max="2561" width="3.7109375" style="144" customWidth="1"/>
    <col min="2562" max="2562" width="27.7109375" style="144" customWidth="1"/>
    <col min="2563" max="2563" width="15.85546875" style="144" customWidth="1"/>
    <col min="2564" max="2564" width="90.42578125" style="144" customWidth="1"/>
    <col min="2565" max="2565" width="18.7109375" style="144" customWidth="1"/>
    <col min="2566" max="2566" width="16.42578125" style="144" customWidth="1"/>
    <col min="2567" max="2567" width="22.28515625" style="144" customWidth="1"/>
    <col min="2568" max="2568" width="21.28515625" style="144" customWidth="1"/>
    <col min="2569" max="2816" width="11.42578125" style="144"/>
    <col min="2817" max="2817" width="3.7109375" style="144" customWidth="1"/>
    <col min="2818" max="2818" width="27.7109375" style="144" customWidth="1"/>
    <col min="2819" max="2819" width="15.85546875" style="144" customWidth="1"/>
    <col min="2820" max="2820" width="90.42578125" style="144" customWidth="1"/>
    <col min="2821" max="2821" width="18.7109375" style="144" customWidth="1"/>
    <col min="2822" max="2822" width="16.42578125" style="144" customWidth="1"/>
    <col min="2823" max="2823" width="22.28515625" style="144" customWidth="1"/>
    <col min="2824" max="2824" width="21.28515625" style="144" customWidth="1"/>
    <col min="2825" max="3072" width="11.42578125" style="144"/>
    <col min="3073" max="3073" width="3.7109375" style="144" customWidth="1"/>
    <col min="3074" max="3074" width="27.7109375" style="144" customWidth="1"/>
    <col min="3075" max="3075" width="15.85546875" style="144" customWidth="1"/>
    <col min="3076" max="3076" width="90.42578125" style="144" customWidth="1"/>
    <col min="3077" max="3077" width="18.7109375" style="144" customWidth="1"/>
    <col min="3078" max="3078" width="16.42578125" style="144" customWidth="1"/>
    <col min="3079" max="3079" width="22.28515625" style="144" customWidth="1"/>
    <col min="3080" max="3080" width="21.28515625" style="144" customWidth="1"/>
    <col min="3081" max="3328" width="11.42578125" style="144"/>
    <col min="3329" max="3329" width="3.7109375" style="144" customWidth="1"/>
    <col min="3330" max="3330" width="27.7109375" style="144" customWidth="1"/>
    <col min="3331" max="3331" width="15.85546875" style="144" customWidth="1"/>
    <col min="3332" max="3332" width="90.42578125" style="144" customWidth="1"/>
    <col min="3333" max="3333" width="18.7109375" style="144" customWidth="1"/>
    <col min="3334" max="3334" width="16.42578125" style="144" customWidth="1"/>
    <col min="3335" max="3335" width="22.28515625" style="144" customWidth="1"/>
    <col min="3336" max="3336" width="21.28515625" style="144" customWidth="1"/>
    <col min="3337" max="3584" width="11.42578125" style="144"/>
    <col min="3585" max="3585" width="3.7109375" style="144" customWidth="1"/>
    <col min="3586" max="3586" width="27.7109375" style="144" customWidth="1"/>
    <col min="3587" max="3587" width="15.85546875" style="144" customWidth="1"/>
    <col min="3588" max="3588" width="90.42578125" style="144" customWidth="1"/>
    <col min="3589" max="3589" width="18.7109375" style="144" customWidth="1"/>
    <col min="3590" max="3590" width="16.42578125" style="144" customWidth="1"/>
    <col min="3591" max="3591" width="22.28515625" style="144" customWidth="1"/>
    <col min="3592" max="3592" width="21.28515625" style="144" customWidth="1"/>
    <col min="3593" max="3840" width="11.42578125" style="144"/>
    <col min="3841" max="3841" width="3.7109375" style="144" customWidth="1"/>
    <col min="3842" max="3842" width="27.7109375" style="144" customWidth="1"/>
    <col min="3843" max="3843" width="15.85546875" style="144" customWidth="1"/>
    <col min="3844" max="3844" width="90.42578125" style="144" customWidth="1"/>
    <col min="3845" max="3845" width="18.7109375" style="144" customWidth="1"/>
    <col min="3846" max="3846" width="16.42578125" style="144" customWidth="1"/>
    <col min="3847" max="3847" width="22.28515625" style="144" customWidth="1"/>
    <col min="3848" max="3848" width="21.28515625" style="144" customWidth="1"/>
    <col min="3849" max="4096" width="11.42578125" style="144"/>
    <col min="4097" max="4097" width="3.7109375" style="144" customWidth="1"/>
    <col min="4098" max="4098" width="27.7109375" style="144" customWidth="1"/>
    <col min="4099" max="4099" width="15.85546875" style="144" customWidth="1"/>
    <col min="4100" max="4100" width="90.42578125" style="144" customWidth="1"/>
    <col min="4101" max="4101" width="18.7109375" style="144" customWidth="1"/>
    <col min="4102" max="4102" width="16.42578125" style="144" customWidth="1"/>
    <col min="4103" max="4103" width="22.28515625" style="144" customWidth="1"/>
    <col min="4104" max="4104" width="21.28515625" style="144" customWidth="1"/>
    <col min="4105" max="4352" width="11.42578125" style="144"/>
    <col min="4353" max="4353" width="3.7109375" style="144" customWidth="1"/>
    <col min="4354" max="4354" width="27.7109375" style="144" customWidth="1"/>
    <col min="4355" max="4355" width="15.85546875" style="144" customWidth="1"/>
    <col min="4356" max="4356" width="90.42578125" style="144" customWidth="1"/>
    <col min="4357" max="4357" width="18.7109375" style="144" customWidth="1"/>
    <col min="4358" max="4358" width="16.42578125" style="144" customWidth="1"/>
    <col min="4359" max="4359" width="22.28515625" style="144" customWidth="1"/>
    <col min="4360" max="4360" width="21.28515625" style="144" customWidth="1"/>
    <col min="4361" max="4608" width="11.42578125" style="144"/>
    <col min="4609" max="4609" width="3.7109375" style="144" customWidth="1"/>
    <col min="4610" max="4610" width="27.7109375" style="144" customWidth="1"/>
    <col min="4611" max="4611" width="15.85546875" style="144" customWidth="1"/>
    <col min="4612" max="4612" width="90.42578125" style="144" customWidth="1"/>
    <col min="4613" max="4613" width="18.7109375" style="144" customWidth="1"/>
    <col min="4614" max="4614" width="16.42578125" style="144" customWidth="1"/>
    <col min="4615" max="4615" width="22.28515625" style="144" customWidth="1"/>
    <col min="4616" max="4616" width="21.28515625" style="144" customWidth="1"/>
    <col min="4617" max="4864" width="11.42578125" style="144"/>
    <col min="4865" max="4865" width="3.7109375" style="144" customWidth="1"/>
    <col min="4866" max="4866" width="27.7109375" style="144" customWidth="1"/>
    <col min="4867" max="4867" width="15.85546875" style="144" customWidth="1"/>
    <col min="4868" max="4868" width="90.42578125" style="144" customWidth="1"/>
    <col min="4869" max="4869" width="18.7109375" style="144" customWidth="1"/>
    <col min="4870" max="4870" width="16.42578125" style="144" customWidth="1"/>
    <col min="4871" max="4871" width="22.28515625" style="144" customWidth="1"/>
    <col min="4872" max="4872" width="21.28515625" style="144" customWidth="1"/>
    <col min="4873" max="5120" width="11.42578125" style="144"/>
    <col min="5121" max="5121" width="3.7109375" style="144" customWidth="1"/>
    <col min="5122" max="5122" width="27.7109375" style="144" customWidth="1"/>
    <col min="5123" max="5123" width="15.85546875" style="144" customWidth="1"/>
    <col min="5124" max="5124" width="90.42578125" style="144" customWidth="1"/>
    <col min="5125" max="5125" width="18.7109375" style="144" customWidth="1"/>
    <col min="5126" max="5126" width="16.42578125" style="144" customWidth="1"/>
    <col min="5127" max="5127" width="22.28515625" style="144" customWidth="1"/>
    <col min="5128" max="5128" width="21.28515625" style="144" customWidth="1"/>
    <col min="5129" max="5376" width="11.42578125" style="144"/>
    <col min="5377" max="5377" width="3.7109375" style="144" customWidth="1"/>
    <col min="5378" max="5378" width="27.7109375" style="144" customWidth="1"/>
    <col min="5379" max="5379" width="15.85546875" style="144" customWidth="1"/>
    <col min="5380" max="5380" width="90.42578125" style="144" customWidth="1"/>
    <col min="5381" max="5381" width="18.7109375" style="144" customWidth="1"/>
    <col min="5382" max="5382" width="16.42578125" style="144" customWidth="1"/>
    <col min="5383" max="5383" width="22.28515625" style="144" customWidth="1"/>
    <col min="5384" max="5384" width="21.28515625" style="144" customWidth="1"/>
    <col min="5385" max="5632" width="11.42578125" style="144"/>
    <col min="5633" max="5633" width="3.7109375" style="144" customWidth="1"/>
    <col min="5634" max="5634" width="27.7109375" style="144" customWidth="1"/>
    <col min="5635" max="5635" width="15.85546875" style="144" customWidth="1"/>
    <col min="5636" max="5636" width="90.42578125" style="144" customWidth="1"/>
    <col min="5637" max="5637" width="18.7109375" style="144" customWidth="1"/>
    <col min="5638" max="5638" width="16.42578125" style="144" customWidth="1"/>
    <col min="5639" max="5639" width="22.28515625" style="144" customWidth="1"/>
    <col min="5640" max="5640" width="21.28515625" style="144" customWidth="1"/>
    <col min="5641" max="5888" width="11.42578125" style="144"/>
    <col min="5889" max="5889" width="3.7109375" style="144" customWidth="1"/>
    <col min="5890" max="5890" width="27.7109375" style="144" customWidth="1"/>
    <col min="5891" max="5891" width="15.85546875" style="144" customWidth="1"/>
    <col min="5892" max="5892" width="90.42578125" style="144" customWidth="1"/>
    <col min="5893" max="5893" width="18.7109375" style="144" customWidth="1"/>
    <col min="5894" max="5894" width="16.42578125" style="144" customWidth="1"/>
    <col min="5895" max="5895" width="22.28515625" style="144" customWidth="1"/>
    <col min="5896" max="5896" width="21.28515625" style="144" customWidth="1"/>
    <col min="5897" max="6144" width="11.42578125" style="144"/>
    <col min="6145" max="6145" width="3.7109375" style="144" customWidth="1"/>
    <col min="6146" max="6146" width="27.7109375" style="144" customWidth="1"/>
    <col min="6147" max="6147" width="15.85546875" style="144" customWidth="1"/>
    <col min="6148" max="6148" width="90.42578125" style="144" customWidth="1"/>
    <col min="6149" max="6149" width="18.7109375" style="144" customWidth="1"/>
    <col min="6150" max="6150" width="16.42578125" style="144" customWidth="1"/>
    <col min="6151" max="6151" width="22.28515625" style="144" customWidth="1"/>
    <col min="6152" max="6152" width="21.28515625" style="144" customWidth="1"/>
    <col min="6153" max="6400" width="11.42578125" style="144"/>
    <col min="6401" max="6401" width="3.7109375" style="144" customWidth="1"/>
    <col min="6402" max="6402" width="27.7109375" style="144" customWidth="1"/>
    <col min="6403" max="6403" width="15.85546875" style="144" customWidth="1"/>
    <col min="6404" max="6404" width="90.42578125" style="144" customWidth="1"/>
    <col min="6405" max="6405" width="18.7109375" style="144" customWidth="1"/>
    <col min="6406" max="6406" width="16.42578125" style="144" customWidth="1"/>
    <col min="6407" max="6407" width="22.28515625" style="144" customWidth="1"/>
    <col min="6408" max="6408" width="21.28515625" style="144" customWidth="1"/>
    <col min="6409" max="6656" width="11.42578125" style="144"/>
    <col min="6657" max="6657" width="3.7109375" style="144" customWidth="1"/>
    <col min="6658" max="6658" width="27.7109375" style="144" customWidth="1"/>
    <col min="6659" max="6659" width="15.85546875" style="144" customWidth="1"/>
    <col min="6660" max="6660" width="90.42578125" style="144" customWidth="1"/>
    <col min="6661" max="6661" width="18.7109375" style="144" customWidth="1"/>
    <col min="6662" max="6662" width="16.42578125" style="144" customWidth="1"/>
    <col min="6663" max="6663" width="22.28515625" style="144" customWidth="1"/>
    <col min="6664" max="6664" width="21.28515625" style="144" customWidth="1"/>
    <col min="6665" max="6912" width="11.42578125" style="144"/>
    <col min="6913" max="6913" width="3.7109375" style="144" customWidth="1"/>
    <col min="6914" max="6914" width="27.7109375" style="144" customWidth="1"/>
    <col min="6915" max="6915" width="15.85546875" style="144" customWidth="1"/>
    <col min="6916" max="6916" width="90.42578125" style="144" customWidth="1"/>
    <col min="6917" max="6917" width="18.7109375" style="144" customWidth="1"/>
    <col min="6918" max="6918" width="16.42578125" style="144" customWidth="1"/>
    <col min="6919" max="6919" width="22.28515625" style="144" customWidth="1"/>
    <col min="6920" max="6920" width="21.28515625" style="144" customWidth="1"/>
    <col min="6921" max="7168" width="11.42578125" style="144"/>
    <col min="7169" max="7169" width="3.7109375" style="144" customWidth="1"/>
    <col min="7170" max="7170" width="27.7109375" style="144" customWidth="1"/>
    <col min="7171" max="7171" width="15.85546875" style="144" customWidth="1"/>
    <col min="7172" max="7172" width="90.42578125" style="144" customWidth="1"/>
    <col min="7173" max="7173" width="18.7109375" style="144" customWidth="1"/>
    <col min="7174" max="7174" width="16.42578125" style="144" customWidth="1"/>
    <col min="7175" max="7175" width="22.28515625" style="144" customWidth="1"/>
    <col min="7176" max="7176" width="21.28515625" style="144" customWidth="1"/>
    <col min="7177" max="7424" width="11.42578125" style="144"/>
    <col min="7425" max="7425" width="3.7109375" style="144" customWidth="1"/>
    <col min="7426" max="7426" width="27.7109375" style="144" customWidth="1"/>
    <col min="7427" max="7427" width="15.85546875" style="144" customWidth="1"/>
    <col min="7428" max="7428" width="90.42578125" style="144" customWidth="1"/>
    <col min="7429" max="7429" width="18.7109375" style="144" customWidth="1"/>
    <col min="7430" max="7430" width="16.42578125" style="144" customWidth="1"/>
    <col min="7431" max="7431" width="22.28515625" style="144" customWidth="1"/>
    <col min="7432" max="7432" width="21.28515625" style="144" customWidth="1"/>
    <col min="7433" max="7680" width="11.42578125" style="144"/>
    <col min="7681" max="7681" width="3.7109375" style="144" customWidth="1"/>
    <col min="7682" max="7682" width="27.7109375" style="144" customWidth="1"/>
    <col min="7683" max="7683" width="15.85546875" style="144" customWidth="1"/>
    <col min="7684" max="7684" width="90.42578125" style="144" customWidth="1"/>
    <col min="7685" max="7685" width="18.7109375" style="144" customWidth="1"/>
    <col min="7686" max="7686" width="16.42578125" style="144" customWidth="1"/>
    <col min="7687" max="7687" width="22.28515625" style="144" customWidth="1"/>
    <col min="7688" max="7688" width="21.28515625" style="144" customWidth="1"/>
    <col min="7689" max="7936" width="11.42578125" style="144"/>
    <col min="7937" max="7937" width="3.7109375" style="144" customWidth="1"/>
    <col min="7938" max="7938" width="27.7109375" style="144" customWidth="1"/>
    <col min="7939" max="7939" width="15.85546875" style="144" customWidth="1"/>
    <col min="7940" max="7940" width="90.42578125" style="144" customWidth="1"/>
    <col min="7941" max="7941" width="18.7109375" style="144" customWidth="1"/>
    <col min="7942" max="7942" width="16.42578125" style="144" customWidth="1"/>
    <col min="7943" max="7943" width="22.28515625" style="144" customWidth="1"/>
    <col min="7944" max="7944" width="21.28515625" style="144" customWidth="1"/>
    <col min="7945" max="8192" width="11.42578125" style="144"/>
    <col min="8193" max="8193" width="3.7109375" style="144" customWidth="1"/>
    <col min="8194" max="8194" width="27.7109375" style="144" customWidth="1"/>
    <col min="8195" max="8195" width="15.85546875" style="144" customWidth="1"/>
    <col min="8196" max="8196" width="90.42578125" style="144" customWidth="1"/>
    <col min="8197" max="8197" width="18.7109375" style="144" customWidth="1"/>
    <col min="8198" max="8198" width="16.42578125" style="144" customWidth="1"/>
    <col min="8199" max="8199" width="22.28515625" style="144" customWidth="1"/>
    <col min="8200" max="8200" width="21.28515625" style="144" customWidth="1"/>
    <col min="8201" max="8448" width="11.42578125" style="144"/>
    <col min="8449" max="8449" width="3.7109375" style="144" customWidth="1"/>
    <col min="8450" max="8450" width="27.7109375" style="144" customWidth="1"/>
    <col min="8451" max="8451" width="15.85546875" style="144" customWidth="1"/>
    <col min="8452" max="8452" width="90.42578125" style="144" customWidth="1"/>
    <col min="8453" max="8453" width="18.7109375" style="144" customWidth="1"/>
    <col min="8454" max="8454" width="16.42578125" style="144" customWidth="1"/>
    <col min="8455" max="8455" width="22.28515625" style="144" customWidth="1"/>
    <col min="8456" max="8456" width="21.28515625" style="144" customWidth="1"/>
    <col min="8457" max="8704" width="11.42578125" style="144"/>
    <col min="8705" max="8705" width="3.7109375" style="144" customWidth="1"/>
    <col min="8706" max="8706" width="27.7109375" style="144" customWidth="1"/>
    <col min="8707" max="8707" width="15.85546875" style="144" customWidth="1"/>
    <col min="8708" max="8708" width="90.42578125" style="144" customWidth="1"/>
    <col min="8709" max="8709" width="18.7109375" style="144" customWidth="1"/>
    <col min="8710" max="8710" width="16.42578125" style="144" customWidth="1"/>
    <col min="8711" max="8711" width="22.28515625" style="144" customWidth="1"/>
    <col min="8712" max="8712" width="21.28515625" style="144" customWidth="1"/>
    <col min="8713" max="8960" width="11.42578125" style="144"/>
    <col min="8961" max="8961" width="3.7109375" style="144" customWidth="1"/>
    <col min="8962" max="8962" width="27.7109375" style="144" customWidth="1"/>
    <col min="8963" max="8963" width="15.85546875" style="144" customWidth="1"/>
    <col min="8964" max="8964" width="90.42578125" style="144" customWidth="1"/>
    <col min="8965" max="8965" width="18.7109375" style="144" customWidth="1"/>
    <col min="8966" max="8966" width="16.42578125" style="144" customWidth="1"/>
    <col min="8967" max="8967" width="22.28515625" style="144" customWidth="1"/>
    <col min="8968" max="8968" width="21.28515625" style="144" customWidth="1"/>
    <col min="8969" max="9216" width="11.42578125" style="144"/>
    <col min="9217" max="9217" width="3.7109375" style="144" customWidth="1"/>
    <col min="9218" max="9218" width="27.7109375" style="144" customWidth="1"/>
    <col min="9219" max="9219" width="15.85546875" style="144" customWidth="1"/>
    <col min="9220" max="9220" width="90.42578125" style="144" customWidth="1"/>
    <col min="9221" max="9221" width="18.7109375" style="144" customWidth="1"/>
    <col min="9222" max="9222" width="16.42578125" style="144" customWidth="1"/>
    <col min="9223" max="9223" width="22.28515625" style="144" customWidth="1"/>
    <col min="9224" max="9224" width="21.28515625" style="144" customWidth="1"/>
    <col min="9225" max="9472" width="11.42578125" style="144"/>
    <col min="9473" max="9473" width="3.7109375" style="144" customWidth="1"/>
    <col min="9474" max="9474" width="27.7109375" style="144" customWidth="1"/>
    <col min="9475" max="9475" width="15.85546875" style="144" customWidth="1"/>
    <col min="9476" max="9476" width="90.42578125" style="144" customWidth="1"/>
    <col min="9477" max="9477" width="18.7109375" style="144" customWidth="1"/>
    <col min="9478" max="9478" width="16.42578125" style="144" customWidth="1"/>
    <col min="9479" max="9479" width="22.28515625" style="144" customWidth="1"/>
    <col min="9480" max="9480" width="21.28515625" style="144" customWidth="1"/>
    <col min="9481" max="9728" width="11.42578125" style="144"/>
    <col min="9729" max="9729" width="3.7109375" style="144" customWidth="1"/>
    <col min="9730" max="9730" width="27.7109375" style="144" customWidth="1"/>
    <col min="9731" max="9731" width="15.85546875" style="144" customWidth="1"/>
    <col min="9732" max="9732" width="90.42578125" style="144" customWidth="1"/>
    <col min="9733" max="9733" width="18.7109375" style="144" customWidth="1"/>
    <col min="9734" max="9734" width="16.42578125" style="144" customWidth="1"/>
    <col min="9735" max="9735" width="22.28515625" style="144" customWidth="1"/>
    <col min="9736" max="9736" width="21.28515625" style="144" customWidth="1"/>
    <col min="9737" max="9984" width="11.42578125" style="144"/>
    <col min="9985" max="9985" width="3.7109375" style="144" customWidth="1"/>
    <col min="9986" max="9986" width="27.7109375" style="144" customWidth="1"/>
    <col min="9987" max="9987" width="15.85546875" style="144" customWidth="1"/>
    <col min="9988" max="9988" width="90.42578125" style="144" customWidth="1"/>
    <col min="9989" max="9989" width="18.7109375" style="144" customWidth="1"/>
    <col min="9990" max="9990" width="16.42578125" style="144" customWidth="1"/>
    <col min="9991" max="9991" width="22.28515625" style="144" customWidth="1"/>
    <col min="9992" max="9992" width="21.28515625" style="144" customWidth="1"/>
    <col min="9993" max="10240" width="11.42578125" style="144"/>
    <col min="10241" max="10241" width="3.7109375" style="144" customWidth="1"/>
    <col min="10242" max="10242" width="27.7109375" style="144" customWidth="1"/>
    <col min="10243" max="10243" width="15.85546875" style="144" customWidth="1"/>
    <col min="10244" max="10244" width="90.42578125" style="144" customWidth="1"/>
    <col min="10245" max="10245" width="18.7109375" style="144" customWidth="1"/>
    <col min="10246" max="10246" width="16.42578125" style="144" customWidth="1"/>
    <col min="10247" max="10247" width="22.28515625" style="144" customWidth="1"/>
    <col min="10248" max="10248" width="21.28515625" style="144" customWidth="1"/>
    <col min="10249" max="10496" width="11.42578125" style="144"/>
    <col min="10497" max="10497" width="3.7109375" style="144" customWidth="1"/>
    <col min="10498" max="10498" width="27.7109375" style="144" customWidth="1"/>
    <col min="10499" max="10499" width="15.85546875" style="144" customWidth="1"/>
    <col min="10500" max="10500" width="90.42578125" style="144" customWidth="1"/>
    <col min="10501" max="10501" width="18.7109375" style="144" customWidth="1"/>
    <col min="10502" max="10502" width="16.42578125" style="144" customWidth="1"/>
    <col min="10503" max="10503" width="22.28515625" style="144" customWidth="1"/>
    <col min="10504" max="10504" width="21.28515625" style="144" customWidth="1"/>
    <col min="10505" max="10752" width="11.42578125" style="144"/>
    <col min="10753" max="10753" width="3.7109375" style="144" customWidth="1"/>
    <col min="10754" max="10754" width="27.7109375" style="144" customWidth="1"/>
    <col min="10755" max="10755" width="15.85546875" style="144" customWidth="1"/>
    <col min="10756" max="10756" width="90.42578125" style="144" customWidth="1"/>
    <col min="10757" max="10757" width="18.7109375" style="144" customWidth="1"/>
    <col min="10758" max="10758" width="16.42578125" style="144" customWidth="1"/>
    <col min="10759" max="10759" width="22.28515625" style="144" customWidth="1"/>
    <col min="10760" max="10760" width="21.28515625" style="144" customWidth="1"/>
    <col min="10761" max="11008" width="11.42578125" style="144"/>
    <col min="11009" max="11009" width="3.7109375" style="144" customWidth="1"/>
    <col min="11010" max="11010" width="27.7109375" style="144" customWidth="1"/>
    <col min="11011" max="11011" width="15.85546875" style="144" customWidth="1"/>
    <col min="11012" max="11012" width="90.42578125" style="144" customWidth="1"/>
    <col min="11013" max="11013" width="18.7109375" style="144" customWidth="1"/>
    <col min="11014" max="11014" width="16.42578125" style="144" customWidth="1"/>
    <col min="11015" max="11015" width="22.28515625" style="144" customWidth="1"/>
    <col min="11016" max="11016" width="21.28515625" style="144" customWidth="1"/>
    <col min="11017" max="11264" width="11.42578125" style="144"/>
    <col min="11265" max="11265" width="3.7109375" style="144" customWidth="1"/>
    <col min="11266" max="11266" width="27.7109375" style="144" customWidth="1"/>
    <col min="11267" max="11267" width="15.85546875" style="144" customWidth="1"/>
    <col min="11268" max="11268" width="90.42578125" style="144" customWidth="1"/>
    <col min="11269" max="11269" width="18.7109375" style="144" customWidth="1"/>
    <col min="11270" max="11270" width="16.42578125" style="144" customWidth="1"/>
    <col min="11271" max="11271" width="22.28515625" style="144" customWidth="1"/>
    <col min="11272" max="11272" width="21.28515625" style="144" customWidth="1"/>
    <col min="11273" max="11520" width="11.42578125" style="144"/>
    <col min="11521" max="11521" width="3.7109375" style="144" customWidth="1"/>
    <col min="11522" max="11522" width="27.7109375" style="144" customWidth="1"/>
    <col min="11523" max="11523" width="15.85546875" style="144" customWidth="1"/>
    <col min="11524" max="11524" width="90.42578125" style="144" customWidth="1"/>
    <col min="11525" max="11525" width="18.7109375" style="144" customWidth="1"/>
    <col min="11526" max="11526" width="16.42578125" style="144" customWidth="1"/>
    <col min="11527" max="11527" width="22.28515625" style="144" customWidth="1"/>
    <col min="11528" max="11528" width="21.28515625" style="144" customWidth="1"/>
    <col min="11529" max="11776" width="11.42578125" style="144"/>
    <col min="11777" max="11777" width="3.7109375" style="144" customWidth="1"/>
    <col min="11778" max="11778" width="27.7109375" style="144" customWidth="1"/>
    <col min="11779" max="11779" width="15.85546875" style="144" customWidth="1"/>
    <col min="11780" max="11780" width="90.42578125" style="144" customWidth="1"/>
    <col min="11781" max="11781" width="18.7109375" style="144" customWidth="1"/>
    <col min="11782" max="11782" width="16.42578125" style="144" customWidth="1"/>
    <col min="11783" max="11783" width="22.28515625" style="144" customWidth="1"/>
    <col min="11784" max="11784" width="21.28515625" style="144" customWidth="1"/>
    <col min="11785" max="12032" width="11.42578125" style="144"/>
    <col min="12033" max="12033" width="3.7109375" style="144" customWidth="1"/>
    <col min="12034" max="12034" width="27.7109375" style="144" customWidth="1"/>
    <col min="12035" max="12035" width="15.85546875" style="144" customWidth="1"/>
    <col min="12036" max="12036" width="90.42578125" style="144" customWidth="1"/>
    <col min="12037" max="12037" width="18.7109375" style="144" customWidth="1"/>
    <col min="12038" max="12038" width="16.42578125" style="144" customWidth="1"/>
    <col min="12039" max="12039" width="22.28515625" style="144" customWidth="1"/>
    <col min="12040" max="12040" width="21.28515625" style="144" customWidth="1"/>
    <col min="12041" max="12288" width="11.42578125" style="144"/>
    <col min="12289" max="12289" width="3.7109375" style="144" customWidth="1"/>
    <col min="12290" max="12290" width="27.7109375" style="144" customWidth="1"/>
    <col min="12291" max="12291" width="15.85546875" style="144" customWidth="1"/>
    <col min="12292" max="12292" width="90.42578125" style="144" customWidth="1"/>
    <col min="12293" max="12293" width="18.7109375" style="144" customWidth="1"/>
    <col min="12294" max="12294" width="16.42578125" style="144" customWidth="1"/>
    <col min="12295" max="12295" width="22.28515625" style="144" customWidth="1"/>
    <col min="12296" max="12296" width="21.28515625" style="144" customWidth="1"/>
    <col min="12297" max="12544" width="11.42578125" style="144"/>
    <col min="12545" max="12545" width="3.7109375" style="144" customWidth="1"/>
    <col min="12546" max="12546" width="27.7109375" style="144" customWidth="1"/>
    <col min="12547" max="12547" width="15.85546875" style="144" customWidth="1"/>
    <col min="12548" max="12548" width="90.42578125" style="144" customWidth="1"/>
    <col min="12549" max="12549" width="18.7109375" style="144" customWidth="1"/>
    <col min="12550" max="12550" width="16.42578125" style="144" customWidth="1"/>
    <col min="12551" max="12551" width="22.28515625" style="144" customWidth="1"/>
    <col min="12552" max="12552" width="21.28515625" style="144" customWidth="1"/>
    <col min="12553" max="12800" width="11.42578125" style="144"/>
    <col min="12801" max="12801" width="3.7109375" style="144" customWidth="1"/>
    <col min="12802" max="12802" width="27.7109375" style="144" customWidth="1"/>
    <col min="12803" max="12803" width="15.85546875" style="144" customWidth="1"/>
    <col min="12804" max="12804" width="90.42578125" style="144" customWidth="1"/>
    <col min="12805" max="12805" width="18.7109375" style="144" customWidth="1"/>
    <col min="12806" max="12806" width="16.42578125" style="144" customWidth="1"/>
    <col min="12807" max="12807" width="22.28515625" style="144" customWidth="1"/>
    <col min="12808" max="12808" width="21.28515625" style="144" customWidth="1"/>
    <col min="12809" max="13056" width="11.42578125" style="144"/>
    <col min="13057" max="13057" width="3.7109375" style="144" customWidth="1"/>
    <col min="13058" max="13058" width="27.7109375" style="144" customWidth="1"/>
    <col min="13059" max="13059" width="15.85546875" style="144" customWidth="1"/>
    <col min="13060" max="13060" width="90.42578125" style="144" customWidth="1"/>
    <col min="13061" max="13061" width="18.7109375" style="144" customWidth="1"/>
    <col min="13062" max="13062" width="16.42578125" style="144" customWidth="1"/>
    <col min="13063" max="13063" width="22.28515625" style="144" customWidth="1"/>
    <col min="13064" max="13064" width="21.28515625" style="144" customWidth="1"/>
    <col min="13065" max="13312" width="11.42578125" style="144"/>
    <col min="13313" max="13313" width="3.7109375" style="144" customWidth="1"/>
    <col min="13314" max="13314" width="27.7109375" style="144" customWidth="1"/>
    <col min="13315" max="13315" width="15.85546875" style="144" customWidth="1"/>
    <col min="13316" max="13316" width="90.42578125" style="144" customWidth="1"/>
    <col min="13317" max="13317" width="18.7109375" style="144" customWidth="1"/>
    <col min="13318" max="13318" width="16.42578125" style="144" customWidth="1"/>
    <col min="13319" max="13319" width="22.28515625" style="144" customWidth="1"/>
    <col min="13320" max="13320" width="21.28515625" style="144" customWidth="1"/>
    <col min="13321" max="13568" width="11.42578125" style="144"/>
    <col min="13569" max="13569" width="3.7109375" style="144" customWidth="1"/>
    <col min="13570" max="13570" width="27.7109375" style="144" customWidth="1"/>
    <col min="13571" max="13571" width="15.85546875" style="144" customWidth="1"/>
    <col min="13572" max="13572" width="90.42578125" style="144" customWidth="1"/>
    <col min="13573" max="13573" width="18.7109375" style="144" customWidth="1"/>
    <col min="13574" max="13574" width="16.42578125" style="144" customWidth="1"/>
    <col min="13575" max="13575" width="22.28515625" style="144" customWidth="1"/>
    <col min="13576" max="13576" width="21.28515625" style="144" customWidth="1"/>
    <col min="13577" max="13824" width="11.42578125" style="144"/>
    <col min="13825" max="13825" width="3.7109375" style="144" customWidth="1"/>
    <col min="13826" max="13826" width="27.7109375" style="144" customWidth="1"/>
    <col min="13827" max="13827" width="15.85546875" style="144" customWidth="1"/>
    <col min="13828" max="13828" width="90.42578125" style="144" customWidth="1"/>
    <col min="13829" max="13829" width="18.7109375" style="144" customWidth="1"/>
    <col min="13830" max="13830" width="16.42578125" style="144" customWidth="1"/>
    <col min="13831" max="13831" width="22.28515625" style="144" customWidth="1"/>
    <col min="13832" max="13832" width="21.28515625" style="144" customWidth="1"/>
    <col min="13833" max="14080" width="11.42578125" style="144"/>
    <col min="14081" max="14081" width="3.7109375" style="144" customWidth="1"/>
    <col min="14082" max="14082" width="27.7109375" style="144" customWidth="1"/>
    <col min="14083" max="14083" width="15.85546875" style="144" customWidth="1"/>
    <col min="14084" max="14084" width="90.42578125" style="144" customWidth="1"/>
    <col min="14085" max="14085" width="18.7109375" style="144" customWidth="1"/>
    <col min="14086" max="14086" width="16.42578125" style="144" customWidth="1"/>
    <col min="14087" max="14087" width="22.28515625" style="144" customWidth="1"/>
    <col min="14088" max="14088" width="21.28515625" style="144" customWidth="1"/>
    <col min="14089" max="14336" width="11.42578125" style="144"/>
    <col min="14337" max="14337" width="3.7109375" style="144" customWidth="1"/>
    <col min="14338" max="14338" width="27.7109375" style="144" customWidth="1"/>
    <col min="14339" max="14339" width="15.85546875" style="144" customWidth="1"/>
    <col min="14340" max="14340" width="90.42578125" style="144" customWidth="1"/>
    <col min="14341" max="14341" width="18.7109375" style="144" customWidth="1"/>
    <col min="14342" max="14342" width="16.42578125" style="144" customWidth="1"/>
    <col min="14343" max="14343" width="22.28515625" style="144" customWidth="1"/>
    <col min="14344" max="14344" width="21.28515625" style="144" customWidth="1"/>
    <col min="14345" max="14592" width="11.42578125" style="144"/>
    <col min="14593" max="14593" width="3.7109375" style="144" customWidth="1"/>
    <col min="14594" max="14594" width="27.7109375" style="144" customWidth="1"/>
    <col min="14595" max="14595" width="15.85546875" style="144" customWidth="1"/>
    <col min="14596" max="14596" width="90.42578125" style="144" customWidth="1"/>
    <col min="14597" max="14597" width="18.7109375" style="144" customWidth="1"/>
    <col min="14598" max="14598" width="16.42578125" style="144" customWidth="1"/>
    <col min="14599" max="14599" width="22.28515625" style="144" customWidth="1"/>
    <col min="14600" max="14600" width="21.28515625" style="144" customWidth="1"/>
    <col min="14601" max="14848" width="11.42578125" style="144"/>
    <col min="14849" max="14849" width="3.7109375" style="144" customWidth="1"/>
    <col min="14850" max="14850" width="27.7109375" style="144" customWidth="1"/>
    <col min="14851" max="14851" width="15.85546875" style="144" customWidth="1"/>
    <col min="14852" max="14852" width="90.42578125" style="144" customWidth="1"/>
    <col min="14853" max="14853" width="18.7109375" style="144" customWidth="1"/>
    <col min="14854" max="14854" width="16.42578125" style="144" customWidth="1"/>
    <col min="14855" max="14855" width="22.28515625" style="144" customWidth="1"/>
    <col min="14856" max="14856" width="21.28515625" style="144" customWidth="1"/>
    <col min="14857" max="15104" width="11.42578125" style="144"/>
    <col min="15105" max="15105" width="3.7109375" style="144" customWidth="1"/>
    <col min="15106" max="15106" width="27.7109375" style="144" customWidth="1"/>
    <col min="15107" max="15107" width="15.85546875" style="144" customWidth="1"/>
    <col min="15108" max="15108" width="90.42578125" style="144" customWidth="1"/>
    <col min="15109" max="15109" width="18.7109375" style="144" customWidth="1"/>
    <col min="15110" max="15110" width="16.42578125" style="144" customWidth="1"/>
    <col min="15111" max="15111" width="22.28515625" style="144" customWidth="1"/>
    <col min="15112" max="15112" width="21.28515625" style="144" customWidth="1"/>
    <col min="15113" max="15360" width="11.42578125" style="144"/>
    <col min="15361" max="15361" width="3.7109375" style="144" customWidth="1"/>
    <col min="15362" max="15362" width="27.7109375" style="144" customWidth="1"/>
    <col min="15363" max="15363" width="15.85546875" style="144" customWidth="1"/>
    <col min="15364" max="15364" width="90.42578125" style="144" customWidth="1"/>
    <col min="15365" max="15365" width="18.7109375" style="144" customWidth="1"/>
    <col min="15366" max="15366" width="16.42578125" style="144" customWidth="1"/>
    <col min="15367" max="15367" width="22.28515625" style="144" customWidth="1"/>
    <col min="15368" max="15368" width="21.28515625" style="144" customWidth="1"/>
    <col min="15369" max="15616" width="11.42578125" style="144"/>
    <col min="15617" max="15617" width="3.7109375" style="144" customWidth="1"/>
    <col min="15618" max="15618" width="27.7109375" style="144" customWidth="1"/>
    <col min="15619" max="15619" width="15.85546875" style="144" customWidth="1"/>
    <col min="15620" max="15620" width="90.42578125" style="144" customWidth="1"/>
    <col min="15621" max="15621" width="18.7109375" style="144" customWidth="1"/>
    <col min="15622" max="15622" width="16.42578125" style="144" customWidth="1"/>
    <col min="15623" max="15623" width="22.28515625" style="144" customWidth="1"/>
    <col min="15624" max="15624" width="21.28515625" style="144" customWidth="1"/>
    <col min="15625" max="15872" width="11.42578125" style="144"/>
    <col min="15873" max="15873" width="3.7109375" style="144" customWidth="1"/>
    <col min="15874" max="15874" width="27.7109375" style="144" customWidth="1"/>
    <col min="15875" max="15875" width="15.85546875" style="144" customWidth="1"/>
    <col min="15876" max="15876" width="90.42578125" style="144" customWidth="1"/>
    <col min="15877" max="15877" width="18.7109375" style="144" customWidth="1"/>
    <col min="15878" max="15878" width="16.42578125" style="144" customWidth="1"/>
    <col min="15879" max="15879" width="22.28515625" style="144" customWidth="1"/>
    <col min="15880" max="15880" width="21.28515625" style="144" customWidth="1"/>
    <col min="15881" max="16128" width="11.42578125" style="144"/>
    <col min="16129" max="16129" width="3.7109375" style="144" customWidth="1"/>
    <col min="16130" max="16130" width="27.7109375" style="144" customWidth="1"/>
    <col min="16131" max="16131" width="15.85546875" style="144" customWidth="1"/>
    <col min="16132" max="16132" width="90.42578125" style="144" customWidth="1"/>
    <col min="16133" max="16133" width="18.7109375" style="144" customWidth="1"/>
    <col min="16134" max="16134" width="16.42578125" style="144" customWidth="1"/>
    <col min="16135" max="16135" width="22.28515625" style="144" customWidth="1"/>
    <col min="16136" max="16136" width="21.28515625" style="144" customWidth="1"/>
    <col min="16137" max="16384" width="11.42578125" style="144"/>
  </cols>
  <sheetData>
    <row r="1" spans="1:19" s="783" customFormat="1" ht="27.75" customHeight="1" x14ac:dyDescent="0.3">
      <c r="A1" s="779"/>
      <c r="B1" s="780"/>
      <c r="C1" s="1348" t="s">
        <v>2066</v>
      </c>
      <c r="D1" s="1348"/>
      <c r="E1" s="1349" t="s">
        <v>2140</v>
      </c>
      <c r="F1" s="781"/>
      <c r="G1" s="781"/>
      <c r="H1" s="781"/>
      <c r="I1" s="782"/>
      <c r="J1" s="782"/>
      <c r="K1" s="782"/>
      <c r="L1" s="782"/>
      <c r="M1" s="782"/>
      <c r="N1" s="782"/>
      <c r="O1" s="782"/>
      <c r="P1" s="782"/>
      <c r="Q1" s="782"/>
      <c r="R1" s="782"/>
      <c r="S1" s="782"/>
    </row>
    <row r="2" spans="1:19" s="783" customFormat="1" ht="28.5" customHeight="1" thickBot="1" x14ac:dyDescent="0.3">
      <c r="A2" s="779"/>
      <c r="B2" s="784"/>
      <c r="C2" s="1351" t="s">
        <v>2067</v>
      </c>
      <c r="D2" s="1351"/>
      <c r="E2" s="1350"/>
      <c r="F2" s="785"/>
      <c r="G2" s="785"/>
      <c r="H2" s="786"/>
      <c r="I2" s="787"/>
      <c r="J2" s="787"/>
      <c r="K2" s="787"/>
      <c r="L2" s="787"/>
      <c r="M2" s="787"/>
      <c r="N2" s="787"/>
      <c r="O2" s="787"/>
      <c r="P2" s="787"/>
      <c r="Q2" s="787"/>
      <c r="R2" s="787"/>
      <c r="S2" s="787"/>
    </row>
    <row r="3" spans="1:19" ht="18.75" customHeight="1" x14ac:dyDescent="0.25">
      <c r="B3" s="1352" t="s">
        <v>163</v>
      </c>
      <c r="C3" s="789" t="s">
        <v>162</v>
      </c>
      <c r="D3" s="1353">
        <v>45162</v>
      </c>
      <c r="E3" s="1354"/>
      <c r="F3" s="790"/>
      <c r="G3" s="790"/>
      <c r="H3" s="790"/>
    </row>
    <row r="4" spans="1:19" ht="18.75" customHeight="1" x14ac:dyDescent="0.25">
      <c r="B4" s="1337"/>
      <c r="C4" s="791" t="s">
        <v>2068</v>
      </c>
      <c r="D4" s="1355">
        <f>+D3+100</f>
        <v>45262</v>
      </c>
      <c r="E4" s="1356"/>
      <c r="F4" s="790"/>
      <c r="G4" s="790"/>
      <c r="H4" s="790"/>
    </row>
    <row r="5" spans="1:19" ht="18.75" customHeight="1" x14ac:dyDescent="0.25">
      <c r="B5" s="792" t="s">
        <v>2069</v>
      </c>
      <c r="C5" s="1344" t="s">
        <v>2070</v>
      </c>
      <c r="D5" s="1325"/>
      <c r="E5" s="1326"/>
      <c r="F5" s="793"/>
      <c r="G5" s="793"/>
      <c r="H5" s="793"/>
    </row>
    <row r="6" spans="1:19" ht="18.75" customHeight="1" x14ac:dyDescent="0.25">
      <c r="B6" s="792" t="s">
        <v>2071</v>
      </c>
      <c r="C6" s="1344" t="s">
        <v>2072</v>
      </c>
      <c r="D6" s="1325"/>
      <c r="E6" s="1326"/>
      <c r="F6" s="793"/>
      <c r="G6" s="793"/>
      <c r="H6" s="793"/>
    </row>
    <row r="7" spans="1:19" ht="18.75" customHeight="1" x14ac:dyDescent="0.25">
      <c r="B7" s="792" t="s">
        <v>302</v>
      </c>
      <c r="C7" s="1344" t="s">
        <v>2073</v>
      </c>
      <c r="D7" s="1325"/>
      <c r="E7" s="1326"/>
      <c r="F7" s="794"/>
      <c r="G7" s="794"/>
      <c r="H7" s="794"/>
    </row>
    <row r="8" spans="1:19" ht="18.75" customHeight="1" x14ac:dyDescent="0.25">
      <c r="B8" s="792" t="s">
        <v>88</v>
      </c>
      <c r="C8" s="1344" t="s">
        <v>1336</v>
      </c>
      <c r="D8" s="1325"/>
      <c r="E8" s="1326"/>
      <c r="F8" s="794"/>
      <c r="G8" s="794"/>
      <c r="H8" s="794"/>
    </row>
    <row r="9" spans="1:19" ht="18.75" customHeight="1" x14ac:dyDescent="0.25">
      <c r="B9" s="792" t="s">
        <v>2074</v>
      </c>
      <c r="C9" s="1344" t="s">
        <v>308</v>
      </c>
      <c r="D9" s="1325"/>
      <c r="E9" s="1326"/>
      <c r="F9" s="794"/>
      <c r="G9" s="794"/>
      <c r="H9" s="794"/>
    </row>
    <row r="10" spans="1:19" ht="18.75" customHeight="1" x14ac:dyDescent="0.25">
      <c r="B10" s="792" t="s">
        <v>2075</v>
      </c>
      <c r="C10" s="1344" t="s">
        <v>3079</v>
      </c>
      <c r="D10" s="1325"/>
      <c r="E10" s="1326"/>
      <c r="F10" s="793"/>
      <c r="G10" s="793"/>
      <c r="H10" s="793"/>
    </row>
    <row r="11" spans="1:19" ht="18.75" customHeight="1" x14ac:dyDescent="0.25">
      <c r="B11" s="826" t="s">
        <v>2076</v>
      </c>
      <c r="C11" s="1344" t="s">
        <v>2138</v>
      </c>
      <c r="D11" s="1325"/>
      <c r="E11" s="1326"/>
      <c r="F11" s="794"/>
      <c r="G11" s="794"/>
      <c r="H11" s="794"/>
    </row>
    <row r="12" spans="1:19" ht="18.75" customHeight="1" thickBot="1" x14ac:dyDescent="0.3">
      <c r="B12" s="795" t="s">
        <v>2077</v>
      </c>
      <c r="C12" s="1345">
        <v>100000</v>
      </c>
      <c r="D12" s="1346"/>
      <c r="E12" s="1347"/>
      <c r="F12" s="796"/>
      <c r="G12" s="796"/>
      <c r="H12" s="796"/>
    </row>
    <row r="13" spans="1:19" ht="18.75" customHeight="1" thickBot="1" x14ac:dyDescent="0.3">
      <c r="B13" s="1323" t="s">
        <v>2078</v>
      </c>
      <c r="C13" s="797" t="s">
        <v>2079</v>
      </c>
      <c r="D13" s="798" t="s">
        <v>2080</v>
      </c>
      <c r="E13" s="799" t="s">
        <v>2081</v>
      </c>
      <c r="F13" s="796"/>
      <c r="G13" s="796"/>
      <c r="H13" s="796"/>
    </row>
    <row r="14" spans="1:19" ht="18.75" customHeight="1" x14ac:dyDescent="0.25">
      <c r="B14" s="1323"/>
      <c r="C14" s="800" t="s">
        <v>3096</v>
      </c>
      <c r="D14" s="801" t="s">
        <v>3095</v>
      </c>
      <c r="E14" s="802">
        <v>100000</v>
      </c>
      <c r="F14" s="803"/>
      <c r="G14" s="803"/>
      <c r="H14" s="803"/>
    </row>
    <row r="15" spans="1:19" ht="18.75" customHeight="1" x14ac:dyDescent="0.25">
      <c r="B15" s="1323"/>
      <c r="C15" s="800"/>
      <c r="D15" s="801"/>
      <c r="E15" s="802">
        <v>0</v>
      </c>
      <c r="F15" s="803"/>
      <c r="G15" s="803"/>
      <c r="H15" s="803"/>
    </row>
    <row r="16" spans="1:19" ht="18.75" customHeight="1" x14ac:dyDescent="0.25">
      <c r="B16" s="1323"/>
      <c r="C16" s="800"/>
      <c r="D16" s="801"/>
      <c r="E16" s="804"/>
      <c r="F16" s="803"/>
      <c r="G16" s="803"/>
      <c r="H16" s="803"/>
    </row>
    <row r="17" spans="1:8" ht="18.75" customHeight="1" x14ac:dyDescent="0.25">
      <c r="B17" s="792" t="s">
        <v>2083</v>
      </c>
      <c r="C17" s="1324">
        <f>SUM(E14:E16)</f>
        <v>100000</v>
      </c>
      <c r="D17" s="1325"/>
      <c r="E17" s="1326"/>
      <c r="F17" s="796"/>
      <c r="G17" s="796"/>
      <c r="H17" s="796"/>
    </row>
    <row r="18" spans="1:8" ht="18.75" customHeight="1" x14ac:dyDescent="0.25">
      <c r="B18" s="792" t="s">
        <v>2084</v>
      </c>
      <c r="C18" s="1327">
        <f>+C17/C12</f>
        <v>1</v>
      </c>
      <c r="D18" s="1328"/>
      <c r="E18" s="1329"/>
      <c r="F18" s="805"/>
      <c r="G18" s="805"/>
      <c r="H18" s="805"/>
    </row>
    <row r="19" spans="1:8" ht="18.75" customHeight="1" x14ac:dyDescent="0.25">
      <c r="B19" s="792" t="s">
        <v>2085</v>
      </c>
      <c r="C19" s="1344">
        <v>1</v>
      </c>
      <c r="D19" s="1325"/>
      <c r="E19" s="1326"/>
      <c r="F19" s="793"/>
      <c r="G19" s="793"/>
      <c r="H19" s="793"/>
    </row>
    <row r="20" spans="1:8" ht="18.75" customHeight="1" x14ac:dyDescent="0.25">
      <c r="B20" s="1337" t="s">
        <v>2086</v>
      </c>
      <c r="C20" s="806" t="s">
        <v>2087</v>
      </c>
      <c r="D20" s="807"/>
      <c r="E20" s="808"/>
      <c r="F20" s="793"/>
      <c r="G20" s="793"/>
      <c r="H20" s="793"/>
    </row>
    <row r="21" spans="1:8" ht="18.75" customHeight="1" x14ac:dyDescent="0.25">
      <c r="B21" s="1337"/>
      <c r="C21" s="806" t="s">
        <v>2088</v>
      </c>
      <c r="D21" s="809" t="s">
        <v>2089</v>
      </c>
      <c r="E21" s="808"/>
      <c r="F21" s="793"/>
      <c r="G21" s="793"/>
      <c r="H21" s="793"/>
    </row>
    <row r="22" spans="1:8" ht="18.75" customHeight="1" x14ac:dyDescent="0.25">
      <c r="B22" s="1337"/>
      <c r="C22" s="806" t="s">
        <v>2090</v>
      </c>
      <c r="D22" s="807"/>
      <c r="E22" s="808"/>
      <c r="F22" s="793"/>
      <c r="G22" s="793"/>
      <c r="H22" s="793"/>
    </row>
    <row r="23" spans="1:8" ht="18.75" customHeight="1" x14ac:dyDescent="0.25">
      <c r="B23" s="792" t="s">
        <v>2091</v>
      </c>
      <c r="C23" s="1338" t="s">
        <v>2092</v>
      </c>
      <c r="D23" s="1321"/>
      <c r="E23" s="1322"/>
      <c r="F23" s="793"/>
      <c r="G23" s="793"/>
      <c r="H23" s="793"/>
    </row>
    <row r="24" spans="1:8" ht="18.75" customHeight="1" x14ac:dyDescent="0.25">
      <c r="B24" s="792" t="s">
        <v>153</v>
      </c>
      <c r="C24" s="1338" t="s">
        <v>2093</v>
      </c>
      <c r="D24" s="1321"/>
      <c r="E24" s="1322"/>
      <c r="F24" s="793"/>
      <c r="G24" s="793"/>
      <c r="H24" s="793"/>
    </row>
    <row r="25" spans="1:8" ht="18.75" customHeight="1" thickBot="1" x14ac:dyDescent="0.3">
      <c r="B25" s="810" t="s">
        <v>2094</v>
      </c>
      <c r="C25" s="1339">
        <v>4</v>
      </c>
      <c r="D25" s="1340"/>
      <c r="E25" s="808" t="s">
        <v>2095</v>
      </c>
      <c r="F25" s="793"/>
      <c r="G25" s="793"/>
      <c r="H25" s="793"/>
    </row>
    <row r="26" spans="1:8" ht="33.75" customHeight="1" x14ac:dyDescent="0.25">
      <c r="A26" s="788" t="s">
        <v>2096</v>
      </c>
      <c r="B26" s="864" t="s">
        <v>2097</v>
      </c>
      <c r="C26" s="1341" t="s">
        <v>2139</v>
      </c>
      <c r="D26" s="1342"/>
      <c r="E26" s="1343"/>
      <c r="F26" s="793"/>
      <c r="G26" s="793"/>
      <c r="H26" s="793"/>
    </row>
    <row r="27" spans="1:8" ht="15.75" x14ac:dyDescent="0.25">
      <c r="B27" s="811" t="s">
        <v>2098</v>
      </c>
      <c r="C27" s="1320">
        <v>300</v>
      </c>
      <c r="D27" s="1321"/>
      <c r="E27" s="1322"/>
      <c r="F27" s="812"/>
      <c r="G27" s="812"/>
      <c r="H27" s="812"/>
    </row>
    <row r="28" spans="1:8" ht="22.5" customHeight="1" x14ac:dyDescent="0.25">
      <c r="A28" s="788" t="s">
        <v>2099</v>
      </c>
      <c r="B28" s="811" t="s">
        <v>2100</v>
      </c>
      <c r="C28" s="1317" t="s">
        <v>2869</v>
      </c>
      <c r="D28" s="1318"/>
      <c r="E28" s="1319"/>
      <c r="F28" s="812"/>
      <c r="G28" s="812"/>
      <c r="H28" s="812"/>
    </row>
    <row r="29" spans="1:8" ht="33" x14ac:dyDescent="0.25">
      <c r="A29" s="788" t="s">
        <v>2099</v>
      </c>
      <c r="B29" s="811" t="s">
        <v>2103</v>
      </c>
      <c r="C29" s="1320" t="s">
        <v>2870</v>
      </c>
      <c r="D29" s="1321"/>
      <c r="E29" s="1322"/>
      <c r="F29" s="813"/>
      <c r="G29" s="813"/>
      <c r="H29" s="813"/>
    </row>
    <row r="30" spans="1:8" ht="15.75" x14ac:dyDescent="0.25">
      <c r="B30" s="1330" t="s">
        <v>2105</v>
      </c>
      <c r="C30" s="814" t="s">
        <v>2106</v>
      </c>
      <c r="D30" s="815"/>
      <c r="E30" s="816"/>
      <c r="F30" s="817"/>
      <c r="G30" s="817"/>
      <c r="H30" s="817"/>
    </row>
    <row r="31" spans="1:8" ht="16.5" thickBot="1" x14ac:dyDescent="0.3">
      <c r="B31" s="1331"/>
      <c r="C31" s="814" t="s">
        <v>2107</v>
      </c>
      <c r="D31" s="97" t="s">
        <v>2089</v>
      </c>
      <c r="E31" s="816"/>
      <c r="F31" s="817"/>
      <c r="G31" s="817"/>
      <c r="H31" s="817"/>
    </row>
    <row r="32" spans="1:8" ht="23.25" customHeight="1" x14ac:dyDescent="0.25">
      <c r="B32" s="818" t="s">
        <v>2108</v>
      </c>
      <c r="C32" s="1332" t="s">
        <v>2871</v>
      </c>
      <c r="D32" s="1333"/>
      <c r="E32" s="1334" t="s">
        <v>2109</v>
      </c>
      <c r="F32" s="819"/>
      <c r="G32" s="819"/>
      <c r="H32" s="819"/>
    </row>
    <row r="33" spans="1:8" ht="64.5" x14ac:dyDescent="0.25">
      <c r="A33" s="788" t="s">
        <v>2102</v>
      </c>
      <c r="B33" s="820" t="s">
        <v>2111</v>
      </c>
      <c r="C33" s="1335" t="s">
        <v>3097</v>
      </c>
      <c r="D33" s="1336"/>
      <c r="E33" s="1334"/>
      <c r="F33" s="821"/>
      <c r="G33" s="821"/>
      <c r="H33" s="821"/>
    </row>
    <row r="34" spans="1:8" ht="21.75" customHeight="1" x14ac:dyDescent="0.25">
      <c r="B34" s="973" t="s">
        <v>2108</v>
      </c>
      <c r="C34" s="1311" t="s">
        <v>2872</v>
      </c>
      <c r="D34" s="1312"/>
      <c r="E34" s="1313" t="s">
        <v>2112</v>
      </c>
      <c r="F34" s="819"/>
      <c r="G34" s="819"/>
      <c r="H34" s="819"/>
    </row>
    <row r="35" spans="1:8" ht="96.75" thickBot="1" x14ac:dyDescent="0.3">
      <c r="A35" s="788" t="s">
        <v>2136</v>
      </c>
      <c r="B35" s="974" t="s">
        <v>2114</v>
      </c>
      <c r="C35" s="1315" t="s">
        <v>2229</v>
      </c>
      <c r="D35" s="1316"/>
      <c r="E35" s="1314"/>
      <c r="F35" s="821"/>
      <c r="G35" s="821"/>
      <c r="H35" s="821"/>
    </row>
  </sheetData>
  <mergeCells count="33">
    <mergeCell ref="B3:B4"/>
    <mergeCell ref="D3:E3"/>
    <mergeCell ref="D4:E4"/>
    <mergeCell ref="C10:E10"/>
    <mergeCell ref="C11:E11"/>
    <mergeCell ref="C12:E12"/>
    <mergeCell ref="C1:D1"/>
    <mergeCell ref="E1:E2"/>
    <mergeCell ref="C2:D2"/>
    <mergeCell ref="C5:E5"/>
    <mergeCell ref="C6:E6"/>
    <mergeCell ref="C7:E7"/>
    <mergeCell ref="C8:E8"/>
    <mergeCell ref="C9:E9"/>
    <mergeCell ref="B13:B16"/>
    <mergeCell ref="C17:E17"/>
    <mergeCell ref="C18:E18"/>
    <mergeCell ref="B30:B31"/>
    <mergeCell ref="C32:D32"/>
    <mergeCell ref="E32:E33"/>
    <mergeCell ref="C33:D33"/>
    <mergeCell ref="B20:B22"/>
    <mergeCell ref="C23:E23"/>
    <mergeCell ref="C24:E24"/>
    <mergeCell ref="C25:D25"/>
    <mergeCell ref="C26:E26"/>
    <mergeCell ref="C27:E27"/>
    <mergeCell ref="C19:E19"/>
    <mergeCell ref="C34:D34"/>
    <mergeCell ref="E34:E35"/>
    <mergeCell ref="C35:D35"/>
    <mergeCell ref="C28:E28"/>
    <mergeCell ref="C29:E29"/>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249977111117893"/>
  </sheetPr>
  <dimension ref="A1:X57"/>
  <sheetViews>
    <sheetView view="pageBreakPreview" zoomScaleNormal="100" zoomScaleSheetLayoutView="100" workbookViewId="0">
      <selection activeCell="E12" sqref="E12"/>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8.140625" style="135" customWidth="1"/>
    <col min="5" max="5" width="11.28515625" style="102" customWidth="1"/>
    <col min="6" max="6" width="6"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2066</v>
      </c>
      <c r="E1" s="151"/>
      <c r="F1" s="151"/>
      <c r="G1" s="151"/>
      <c r="H1" s="151"/>
      <c r="I1" s="151"/>
      <c r="J1" s="152"/>
      <c r="K1" s="145"/>
    </row>
    <row r="2" spans="1:14" ht="22.5" x14ac:dyDescent="0.3">
      <c r="B2" s="159"/>
      <c r="C2" s="239"/>
      <c r="D2" s="145" t="s">
        <v>359</v>
      </c>
      <c r="E2" s="145"/>
      <c r="F2" s="146"/>
      <c r="G2" s="146"/>
      <c r="H2" s="146"/>
      <c r="I2" s="146" t="s">
        <v>309</v>
      </c>
      <c r="J2" s="153" t="s">
        <v>2466</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148" t="s">
        <v>704</v>
      </c>
      <c r="E4" s="149"/>
      <c r="F4" s="165"/>
      <c r="G4" s="165"/>
      <c r="H4" s="165"/>
      <c r="I4" s="165"/>
      <c r="J4" s="155"/>
      <c r="K4" s="149"/>
      <c r="N4" s="144"/>
    </row>
    <row r="5" spans="1:14" s="56" customFormat="1" ht="21" customHeight="1" x14ac:dyDescent="0.25">
      <c r="A5" s="133"/>
      <c r="B5" s="161"/>
      <c r="C5" s="240" t="s">
        <v>305</v>
      </c>
      <c r="D5" s="149" t="s">
        <v>306</v>
      </c>
      <c r="E5" s="1139" t="s">
        <v>307</v>
      </c>
      <c r="F5" s="1139"/>
      <c r="G5" s="1140" t="s">
        <v>315</v>
      </c>
      <c r="H5" s="1140"/>
      <c r="I5" s="1140"/>
      <c r="J5" s="245" t="s">
        <v>310</v>
      </c>
      <c r="K5" s="148"/>
      <c r="N5" s="144"/>
    </row>
    <row r="6" spans="1:14" s="56" customFormat="1" ht="15.75" x14ac:dyDescent="0.25">
      <c r="A6" s="133"/>
      <c r="B6" s="161"/>
      <c r="C6" s="241" t="s">
        <v>302</v>
      </c>
      <c r="D6" s="150" t="s">
        <v>151</v>
      </c>
      <c r="E6" s="1141">
        <v>45162</v>
      </c>
      <c r="F6" s="1141"/>
      <c r="G6" s="166" t="s">
        <v>311</v>
      </c>
      <c r="H6" s="166"/>
      <c r="I6" s="224">
        <v>1</v>
      </c>
      <c r="J6" s="246" t="s">
        <v>308</v>
      </c>
      <c r="K6" s="162"/>
    </row>
    <row r="7" spans="1:14" s="56" customFormat="1" ht="15.75" x14ac:dyDescent="0.25">
      <c r="A7" s="133"/>
      <c r="B7" s="161"/>
      <c r="C7" s="241" t="s">
        <v>88</v>
      </c>
      <c r="D7" s="150" t="s">
        <v>152</v>
      </c>
      <c r="E7" s="1141">
        <f>+E6+10</f>
        <v>45172</v>
      </c>
      <c r="F7" s="1141"/>
      <c r="G7" s="167" t="s">
        <v>312</v>
      </c>
      <c r="H7" s="167"/>
      <c r="I7" s="224">
        <v>0</v>
      </c>
      <c r="J7" s="247"/>
      <c r="K7" s="163"/>
    </row>
    <row r="8" spans="1:14" ht="15.75" thickBot="1" x14ac:dyDescent="0.3">
      <c r="B8" s="159"/>
      <c r="C8" s="258"/>
      <c r="D8" s="156"/>
      <c r="E8" s="157"/>
      <c r="F8" s="157"/>
      <c r="G8" s="243" t="s">
        <v>313</v>
      </c>
      <c r="H8" s="243"/>
      <c r="I8" s="244" t="s">
        <v>314</v>
      </c>
      <c r="J8" s="158"/>
      <c r="K8" s="143"/>
    </row>
    <row r="9" spans="1:14" ht="15.75"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c r="C12" s="1281"/>
      <c r="D12" s="1282"/>
      <c r="E12" s="140"/>
      <c r="F12" s="140"/>
      <c r="G12" s="141"/>
      <c r="H12" s="141"/>
      <c r="I12" s="199"/>
      <c r="J12" s="230"/>
      <c r="K12" s="233"/>
    </row>
    <row r="13" spans="1:14" ht="31.5" x14ac:dyDescent="0.25">
      <c r="A13" s="133">
        <v>11</v>
      </c>
      <c r="C13" s="1370" t="s">
        <v>2873</v>
      </c>
      <c r="D13" s="1371"/>
      <c r="E13" s="139"/>
      <c r="F13" s="139">
        <f t="shared" ref="F13" si="0">SUMIF(E13,G$6,I$6)</f>
        <v>0</v>
      </c>
      <c r="G13" s="142">
        <f t="shared" ref="G13" si="1">SUMIF(G$7,E13,I$6)</f>
        <v>0</v>
      </c>
      <c r="H13" s="142">
        <f>SUMIF(E13,G$8,I$6)</f>
        <v>0</v>
      </c>
      <c r="I13" s="1266"/>
      <c r="J13" s="1267"/>
      <c r="K13" s="249"/>
    </row>
    <row r="14" spans="1:14" ht="16.5" x14ac:dyDescent="0.25">
      <c r="A14" s="133">
        <v>1</v>
      </c>
      <c r="C14" s="1370" t="s">
        <v>760</v>
      </c>
      <c r="D14" s="1371"/>
      <c r="E14" s="138"/>
      <c r="F14" s="139">
        <f t="shared" ref="F14:F36" si="2">SUMIF(E14,G$6,I$6)</f>
        <v>0</v>
      </c>
      <c r="G14" s="142">
        <f t="shared" ref="G14:G36" si="3">SUMIF(G$7,E14,I$6)</f>
        <v>0</v>
      </c>
      <c r="H14" s="142">
        <f t="shared" ref="H14:H36" si="4">SUMIF(E14,G$8,I$6)</f>
        <v>0</v>
      </c>
      <c r="I14" s="1266"/>
      <c r="J14" s="1267"/>
      <c r="K14" s="249"/>
    </row>
    <row r="15" spans="1:14" ht="31.5" x14ac:dyDescent="0.25">
      <c r="A15" s="133">
        <v>11</v>
      </c>
      <c r="C15" s="1370" t="s">
        <v>761</v>
      </c>
      <c r="D15" s="1371"/>
      <c r="E15" s="138"/>
      <c r="F15" s="139">
        <f t="shared" si="2"/>
        <v>0</v>
      </c>
      <c r="G15" s="142">
        <f t="shared" si="3"/>
        <v>0</v>
      </c>
      <c r="H15" s="142">
        <f t="shared" si="4"/>
        <v>0</v>
      </c>
      <c r="I15" s="1266"/>
      <c r="J15" s="1267"/>
      <c r="K15" s="249"/>
    </row>
    <row r="16" spans="1:14" ht="16.5" x14ac:dyDescent="0.25">
      <c r="A16" s="133">
        <v>1</v>
      </c>
      <c r="C16" s="1370" t="s">
        <v>762</v>
      </c>
      <c r="D16" s="1371"/>
      <c r="E16" s="138"/>
      <c r="F16" s="139">
        <f t="shared" si="2"/>
        <v>0</v>
      </c>
      <c r="G16" s="142">
        <f t="shared" si="3"/>
        <v>0</v>
      </c>
      <c r="H16" s="142">
        <f t="shared" si="4"/>
        <v>0</v>
      </c>
      <c r="I16" s="1266"/>
      <c r="J16" s="1267"/>
      <c r="K16" s="249"/>
    </row>
    <row r="17" spans="1:11" ht="31.5" x14ac:dyDescent="0.25">
      <c r="A17" s="133">
        <v>11</v>
      </c>
      <c r="C17" s="1370" t="s">
        <v>2874</v>
      </c>
      <c r="D17" s="1371"/>
      <c r="E17" s="138"/>
      <c r="F17" s="139">
        <f t="shared" si="2"/>
        <v>0</v>
      </c>
      <c r="G17" s="142">
        <f t="shared" si="3"/>
        <v>0</v>
      </c>
      <c r="H17" s="142">
        <f t="shared" si="4"/>
        <v>0</v>
      </c>
      <c r="I17" s="1266"/>
      <c r="J17" s="1267"/>
      <c r="K17" s="249"/>
    </row>
    <row r="18" spans="1:11" ht="31.5" x14ac:dyDescent="0.25">
      <c r="A18" s="133">
        <v>11</v>
      </c>
      <c r="C18" s="1370" t="s">
        <v>763</v>
      </c>
      <c r="D18" s="1371"/>
      <c r="E18" s="138"/>
      <c r="F18" s="139">
        <f t="shared" si="2"/>
        <v>0</v>
      </c>
      <c r="G18" s="142">
        <f t="shared" si="3"/>
        <v>0</v>
      </c>
      <c r="H18" s="142">
        <f t="shared" si="4"/>
        <v>0</v>
      </c>
      <c r="I18" s="1266"/>
      <c r="J18" s="1267"/>
      <c r="K18" s="249"/>
    </row>
    <row r="19" spans="1:11" ht="31.5" x14ac:dyDescent="0.25">
      <c r="A19" s="133">
        <v>11</v>
      </c>
      <c r="C19" s="1370" t="s">
        <v>764</v>
      </c>
      <c r="D19" s="1371"/>
      <c r="E19" s="138"/>
      <c r="F19" s="139">
        <f t="shared" si="2"/>
        <v>0</v>
      </c>
      <c r="G19" s="142">
        <f t="shared" si="3"/>
        <v>0</v>
      </c>
      <c r="H19" s="142">
        <f t="shared" si="4"/>
        <v>0</v>
      </c>
      <c r="I19" s="1266"/>
      <c r="J19" s="1267"/>
      <c r="K19" s="249"/>
    </row>
    <row r="20" spans="1:11" ht="31.5" x14ac:dyDescent="0.25">
      <c r="A20" s="133">
        <v>11</v>
      </c>
      <c r="C20" s="1370" t="s">
        <v>2875</v>
      </c>
      <c r="D20" s="1371"/>
      <c r="E20" s="138"/>
      <c r="F20" s="139">
        <f t="shared" si="2"/>
        <v>0</v>
      </c>
      <c r="G20" s="142">
        <f t="shared" si="3"/>
        <v>0</v>
      </c>
      <c r="H20" s="142">
        <f t="shared" si="4"/>
        <v>0</v>
      </c>
      <c r="I20" s="1266"/>
      <c r="J20" s="1267"/>
      <c r="K20" s="249"/>
    </row>
    <row r="21" spans="1:11" ht="31.5" x14ac:dyDescent="0.25">
      <c r="A21" s="133">
        <v>11</v>
      </c>
      <c r="C21" s="1370" t="s">
        <v>765</v>
      </c>
      <c r="D21" s="1371"/>
      <c r="E21" s="138"/>
      <c r="F21" s="139">
        <f t="shared" si="2"/>
        <v>0</v>
      </c>
      <c r="G21" s="142">
        <f t="shared" si="3"/>
        <v>0</v>
      </c>
      <c r="H21" s="142">
        <f t="shared" si="4"/>
        <v>0</v>
      </c>
      <c r="I21" s="1266"/>
      <c r="J21" s="1267"/>
      <c r="K21" s="249"/>
    </row>
    <row r="22" spans="1:11" ht="16.5" x14ac:dyDescent="0.25">
      <c r="A22" s="133">
        <v>1</v>
      </c>
      <c r="C22" s="1370" t="s">
        <v>766</v>
      </c>
      <c r="D22" s="1371"/>
      <c r="E22" s="138"/>
      <c r="F22" s="139">
        <f t="shared" si="2"/>
        <v>0</v>
      </c>
      <c r="G22" s="142">
        <f t="shared" si="3"/>
        <v>0</v>
      </c>
      <c r="H22" s="142">
        <f t="shared" si="4"/>
        <v>0</v>
      </c>
      <c r="I22" s="1266"/>
      <c r="J22" s="1267"/>
      <c r="K22" s="249"/>
    </row>
    <row r="23" spans="1:11" ht="16.5" x14ac:dyDescent="0.25">
      <c r="A23" s="133">
        <v>1</v>
      </c>
      <c r="C23" s="1370" t="s">
        <v>767</v>
      </c>
      <c r="D23" s="1371"/>
      <c r="E23" s="138"/>
      <c r="F23" s="139">
        <f t="shared" si="2"/>
        <v>0</v>
      </c>
      <c r="G23" s="142">
        <f t="shared" si="3"/>
        <v>0</v>
      </c>
      <c r="H23" s="142">
        <f t="shared" si="4"/>
        <v>0</v>
      </c>
      <c r="I23" s="1266"/>
      <c r="J23" s="1267"/>
      <c r="K23" s="249"/>
    </row>
    <row r="24" spans="1:11" ht="16.5" x14ac:dyDescent="0.25">
      <c r="A24" s="133">
        <v>1</v>
      </c>
      <c r="C24" s="1370" t="s">
        <v>768</v>
      </c>
      <c r="D24" s="1371"/>
      <c r="E24" s="138"/>
      <c r="F24" s="139">
        <f t="shared" si="2"/>
        <v>0</v>
      </c>
      <c r="G24" s="142">
        <f t="shared" si="3"/>
        <v>0</v>
      </c>
      <c r="H24" s="142">
        <f t="shared" si="4"/>
        <v>0</v>
      </c>
      <c r="I24" s="1266"/>
      <c r="J24" s="1267"/>
      <c r="K24" s="249"/>
    </row>
    <row r="25" spans="1:11" ht="31.5" x14ac:dyDescent="0.25">
      <c r="A25" s="133">
        <v>11</v>
      </c>
      <c r="C25" s="1370" t="s">
        <v>769</v>
      </c>
      <c r="D25" s="1371"/>
      <c r="E25" s="138"/>
      <c r="F25" s="139">
        <f t="shared" si="2"/>
        <v>0</v>
      </c>
      <c r="G25" s="142">
        <f t="shared" si="3"/>
        <v>0</v>
      </c>
      <c r="H25" s="142">
        <f t="shared" si="4"/>
        <v>0</v>
      </c>
      <c r="I25" s="1266"/>
      <c r="J25" s="1267"/>
      <c r="K25" s="249"/>
    </row>
    <row r="26" spans="1:11" ht="16.5" x14ac:dyDescent="0.25">
      <c r="A26" s="133">
        <v>1</v>
      </c>
      <c r="C26" s="1370" t="s">
        <v>770</v>
      </c>
      <c r="D26" s="1371"/>
      <c r="E26" s="138"/>
      <c r="F26" s="139">
        <f t="shared" si="2"/>
        <v>0</v>
      </c>
      <c r="G26" s="142">
        <f t="shared" si="3"/>
        <v>0</v>
      </c>
      <c r="H26" s="142">
        <f t="shared" si="4"/>
        <v>0</v>
      </c>
      <c r="I26" s="1266"/>
      <c r="J26" s="1267"/>
      <c r="K26" s="249"/>
    </row>
    <row r="27" spans="1:11" ht="31.5" x14ac:dyDescent="0.25">
      <c r="A27" s="133">
        <v>11</v>
      </c>
      <c r="C27" s="1370" t="s">
        <v>771</v>
      </c>
      <c r="D27" s="1371"/>
      <c r="E27" s="138"/>
      <c r="F27" s="139">
        <f t="shared" si="2"/>
        <v>0</v>
      </c>
      <c r="G27" s="142">
        <f t="shared" si="3"/>
        <v>0</v>
      </c>
      <c r="H27" s="142">
        <f t="shared" si="4"/>
        <v>0</v>
      </c>
      <c r="I27" s="1266"/>
      <c r="J27" s="1267"/>
      <c r="K27" s="249"/>
    </row>
    <row r="28" spans="1:11" ht="31.5" x14ac:dyDescent="0.25">
      <c r="A28" s="133">
        <v>11</v>
      </c>
      <c r="C28" s="1370" t="s">
        <v>772</v>
      </c>
      <c r="D28" s="1371"/>
      <c r="E28" s="138"/>
      <c r="F28" s="139">
        <f t="shared" si="2"/>
        <v>0</v>
      </c>
      <c r="G28" s="142">
        <f t="shared" si="3"/>
        <v>0</v>
      </c>
      <c r="H28" s="142">
        <f t="shared" si="4"/>
        <v>0</v>
      </c>
      <c r="I28" s="1266"/>
      <c r="J28" s="1267"/>
      <c r="K28" s="249"/>
    </row>
    <row r="29" spans="1:11" ht="31.5" x14ac:dyDescent="0.25">
      <c r="A29" s="133">
        <v>11</v>
      </c>
      <c r="C29" s="1370" t="s">
        <v>773</v>
      </c>
      <c r="D29" s="1371"/>
      <c r="E29" s="138"/>
      <c r="F29" s="139">
        <f t="shared" si="2"/>
        <v>0</v>
      </c>
      <c r="G29" s="142">
        <f t="shared" si="3"/>
        <v>0</v>
      </c>
      <c r="H29" s="142">
        <f t="shared" si="4"/>
        <v>0</v>
      </c>
      <c r="I29" s="1266"/>
      <c r="J29" s="1267"/>
      <c r="K29" s="249"/>
    </row>
    <row r="30" spans="1:11" ht="16.5" x14ac:dyDescent="0.25">
      <c r="A30" s="133">
        <v>1</v>
      </c>
      <c r="C30" s="1370" t="s">
        <v>774</v>
      </c>
      <c r="D30" s="1371"/>
      <c r="E30" s="138"/>
      <c r="F30" s="139">
        <f t="shared" si="2"/>
        <v>0</v>
      </c>
      <c r="G30" s="142">
        <f t="shared" si="3"/>
        <v>0</v>
      </c>
      <c r="H30" s="142">
        <f t="shared" si="4"/>
        <v>0</v>
      </c>
      <c r="I30" s="1266"/>
      <c r="J30" s="1267"/>
      <c r="K30" s="249"/>
    </row>
    <row r="31" spans="1:11" ht="31.5" x14ac:dyDescent="0.25">
      <c r="A31" s="133">
        <v>11</v>
      </c>
      <c r="C31" s="1370" t="s">
        <v>775</v>
      </c>
      <c r="D31" s="1371"/>
      <c r="E31" s="138"/>
      <c r="F31" s="139">
        <f t="shared" si="2"/>
        <v>0</v>
      </c>
      <c r="G31" s="142">
        <f t="shared" si="3"/>
        <v>0</v>
      </c>
      <c r="H31" s="142">
        <f t="shared" si="4"/>
        <v>0</v>
      </c>
      <c r="I31" s="1266"/>
      <c r="J31" s="1267"/>
      <c r="K31" s="249"/>
    </row>
    <row r="32" spans="1:11" ht="16.5" x14ac:dyDescent="0.25">
      <c r="A32" s="133">
        <v>1</v>
      </c>
      <c r="C32" s="1370" t="s">
        <v>776</v>
      </c>
      <c r="D32" s="1371"/>
      <c r="E32" s="138"/>
      <c r="F32" s="139">
        <f t="shared" si="2"/>
        <v>0</v>
      </c>
      <c r="G32" s="142">
        <f t="shared" si="3"/>
        <v>0</v>
      </c>
      <c r="H32" s="142">
        <f t="shared" si="4"/>
        <v>0</v>
      </c>
      <c r="I32" s="1266"/>
      <c r="J32" s="1267"/>
      <c r="K32" s="249"/>
    </row>
    <row r="33" spans="1:22" ht="46.5" x14ac:dyDescent="0.25">
      <c r="A33" s="133">
        <v>111</v>
      </c>
      <c r="C33" s="1370" t="s">
        <v>2876</v>
      </c>
      <c r="D33" s="1371"/>
      <c r="E33" s="138"/>
      <c r="F33" s="139">
        <f t="shared" si="2"/>
        <v>0</v>
      </c>
      <c r="G33" s="142">
        <f t="shared" si="3"/>
        <v>0</v>
      </c>
      <c r="H33" s="142">
        <f t="shared" si="4"/>
        <v>0</v>
      </c>
      <c r="I33" s="1266"/>
      <c r="J33" s="1267"/>
      <c r="K33" s="249"/>
    </row>
    <row r="34" spans="1:22" ht="31.5" x14ac:dyDescent="0.25">
      <c r="A34" s="133">
        <v>11</v>
      </c>
      <c r="C34" s="1370" t="s">
        <v>777</v>
      </c>
      <c r="D34" s="1371"/>
      <c r="E34" s="138" t="s">
        <v>311</v>
      </c>
      <c r="F34" s="139">
        <f t="shared" si="2"/>
        <v>1</v>
      </c>
      <c r="G34" s="142">
        <f t="shared" si="3"/>
        <v>0</v>
      </c>
      <c r="H34" s="142">
        <f t="shared" si="4"/>
        <v>0</v>
      </c>
      <c r="I34" s="1266"/>
      <c r="J34" s="1267"/>
      <c r="K34" s="249"/>
    </row>
    <row r="35" spans="1:22" ht="16.5" x14ac:dyDescent="0.25">
      <c r="A35" s="133">
        <v>1</v>
      </c>
      <c r="C35" s="1370" t="s">
        <v>778</v>
      </c>
      <c r="D35" s="1371"/>
      <c r="E35" s="138" t="s">
        <v>311</v>
      </c>
      <c r="F35" s="139">
        <f t="shared" si="2"/>
        <v>1</v>
      </c>
      <c r="G35" s="142">
        <f t="shared" si="3"/>
        <v>0</v>
      </c>
      <c r="H35" s="142">
        <f t="shared" si="4"/>
        <v>0</v>
      </c>
      <c r="I35" s="1266"/>
      <c r="J35" s="1267"/>
      <c r="K35" s="249"/>
    </row>
    <row r="36" spans="1:22" ht="16.5" x14ac:dyDescent="0.25">
      <c r="A36" s="133">
        <v>1</v>
      </c>
      <c r="C36" s="1370" t="s">
        <v>2877</v>
      </c>
      <c r="D36" s="1371"/>
      <c r="E36" s="138" t="s">
        <v>312</v>
      </c>
      <c r="F36" s="139">
        <f t="shared" si="2"/>
        <v>0</v>
      </c>
      <c r="G36" s="142">
        <f t="shared" si="3"/>
        <v>1</v>
      </c>
      <c r="H36" s="142">
        <f t="shared" si="4"/>
        <v>0</v>
      </c>
      <c r="I36" s="1266"/>
      <c r="J36" s="1267"/>
      <c r="K36" s="249"/>
    </row>
    <row r="37" spans="1:22" ht="15.75" thickBot="1" x14ac:dyDescent="0.3">
      <c r="C37" s="1288"/>
      <c r="D37" s="1289"/>
      <c r="E37" s="115"/>
      <c r="F37" s="231">
        <f t="shared" ref="F37" si="5">SUMIF(E37,G$6,I$6)</f>
        <v>0</v>
      </c>
      <c r="G37" s="232">
        <f t="shared" ref="G37" si="6">SUMIF(G$7,E37,I$6)</f>
        <v>0</v>
      </c>
      <c r="H37" s="232">
        <f t="shared" ref="H37" si="7">SUMIF(E37,G$8,I$6)</f>
        <v>0</v>
      </c>
      <c r="I37" s="1290"/>
      <c r="J37" s="1291"/>
      <c r="K37" s="249"/>
    </row>
    <row r="38" spans="1:22" ht="22.5" x14ac:dyDescent="0.3">
      <c r="C38" s="164"/>
      <c r="D38" s="164"/>
      <c r="E38" s="143"/>
      <c r="F38" s="198" t="s">
        <v>311</v>
      </c>
      <c r="G38" s="198" t="s">
        <v>312</v>
      </c>
      <c r="H38" s="198" t="s">
        <v>313</v>
      </c>
      <c r="I38" s="226" t="s">
        <v>317</v>
      </c>
      <c r="J38" s="169"/>
      <c r="K38" s="169"/>
      <c r="L38" s="201" t="s">
        <v>319</v>
      </c>
      <c r="M38" s="201"/>
      <c r="N38" s="201"/>
      <c r="O38" s="201"/>
      <c r="P38" s="201"/>
      <c r="Q38" s="201"/>
      <c r="R38" s="201"/>
      <c r="S38" s="201"/>
      <c r="T38" s="202"/>
      <c r="U38" s="201"/>
      <c r="V38" s="201"/>
    </row>
    <row r="39" spans="1:22" ht="15.75" thickBot="1" x14ac:dyDescent="0.3">
      <c r="E39" s="102" t="s">
        <v>316</v>
      </c>
      <c r="F39" s="104">
        <f>SUM(F13:F37)</f>
        <v>2</v>
      </c>
      <c r="G39" s="104">
        <f>SUM(G13:G37)</f>
        <v>1</v>
      </c>
      <c r="H39" s="104">
        <f>SUM(H13:H37)</f>
        <v>0</v>
      </c>
      <c r="I39" s="102">
        <f>+F39+G39</f>
        <v>3</v>
      </c>
      <c r="L39" s="1292" t="s">
        <v>349</v>
      </c>
      <c r="M39" s="1292"/>
      <c r="N39" s="1292"/>
      <c r="O39" s="1292"/>
      <c r="P39" s="1292"/>
      <c r="Q39" s="195"/>
      <c r="R39" s="1292" t="s">
        <v>350</v>
      </c>
      <c r="S39" s="1292"/>
      <c r="T39" s="1292"/>
      <c r="U39" s="1292"/>
      <c r="V39" s="1292"/>
    </row>
    <row r="40" spans="1:22" ht="15.75" thickBot="1" x14ac:dyDescent="0.3">
      <c r="D40" s="180" t="s">
        <v>347</v>
      </c>
      <c r="E40" s="181"/>
      <c r="F40" s="1293">
        <f>+F39/I39</f>
        <v>0.66666666666666663</v>
      </c>
      <c r="G40" s="1293">
        <f>+G39/I39</f>
        <v>0.33333333333333331</v>
      </c>
      <c r="H40" s="223"/>
      <c r="I40" s="1295">
        <f>+F40+G40</f>
        <v>1</v>
      </c>
      <c r="L40" s="196"/>
      <c r="M40" s="174"/>
      <c r="N40" s="195"/>
      <c r="O40" s="195"/>
      <c r="P40" s="195"/>
      <c r="Q40" s="195"/>
      <c r="R40" s="195"/>
      <c r="S40" s="195"/>
      <c r="T40" s="203"/>
      <c r="U40" s="176"/>
      <c r="V40" s="176"/>
    </row>
    <row r="41" spans="1:22" ht="15.75" thickBot="1" x14ac:dyDescent="0.3">
      <c r="D41" s="180" t="s">
        <v>348</v>
      </c>
      <c r="E41" s="181"/>
      <c r="F41" s="1294"/>
      <c r="G41" s="1294"/>
      <c r="H41" s="223"/>
      <c r="I41" s="1296"/>
      <c r="L41" s="1297" t="s">
        <v>320</v>
      </c>
      <c r="M41" s="1298"/>
      <c r="N41" s="1298"/>
      <c r="O41" s="1298"/>
      <c r="P41" s="1299"/>
      <c r="Q41" s="195"/>
      <c r="R41" s="1297" t="s">
        <v>321</v>
      </c>
      <c r="S41" s="1298"/>
      <c r="T41" s="1300"/>
      <c r="U41" s="1298"/>
      <c r="V41" s="1299"/>
    </row>
    <row r="42" spans="1:22" ht="31.5" customHeight="1" x14ac:dyDescent="0.25">
      <c r="D42" s="182"/>
      <c r="E42" s="116"/>
      <c r="F42" s="186"/>
      <c r="G42" s="186"/>
      <c r="H42" s="183"/>
      <c r="I42" s="184"/>
      <c r="L42" s="216" t="s">
        <v>322</v>
      </c>
      <c r="M42" s="217" t="s">
        <v>323</v>
      </c>
      <c r="N42" s="217" t="s">
        <v>324</v>
      </c>
      <c r="O42" s="217" t="s">
        <v>325</v>
      </c>
      <c r="P42" s="218" t="s">
        <v>326</v>
      </c>
      <c r="Q42" s="219"/>
      <c r="R42" s="220" t="s">
        <v>322</v>
      </c>
      <c r="S42" s="217" t="s">
        <v>323</v>
      </c>
      <c r="T42" s="217" t="s">
        <v>327</v>
      </c>
      <c r="U42" s="217" t="s">
        <v>325</v>
      </c>
      <c r="V42" s="218" t="s">
        <v>326</v>
      </c>
    </row>
    <row r="43" spans="1:22" x14ac:dyDescent="0.25">
      <c r="D43" s="182" t="s">
        <v>324</v>
      </c>
      <c r="E43" s="193">
        <f>+F40</f>
        <v>0.66666666666666663</v>
      </c>
      <c r="F43" s="186"/>
      <c r="G43" s="186"/>
      <c r="H43" s="183"/>
      <c r="I43" s="184"/>
      <c r="L43" s="205" t="s">
        <v>328</v>
      </c>
      <c r="M43" s="206" t="s">
        <v>329</v>
      </c>
      <c r="N43" s="207" t="s">
        <v>330</v>
      </c>
      <c r="O43" s="208" t="s">
        <v>331</v>
      </c>
      <c r="P43" s="189" t="s">
        <v>332</v>
      </c>
      <c r="Q43" s="204"/>
      <c r="R43" s="209" t="s">
        <v>328</v>
      </c>
      <c r="S43" s="206" t="s">
        <v>333</v>
      </c>
      <c r="T43" s="179" t="s">
        <v>334</v>
      </c>
      <c r="U43" s="208" t="s">
        <v>331</v>
      </c>
      <c r="V43" s="189" t="s">
        <v>335</v>
      </c>
    </row>
    <row r="44" spans="1:22" ht="18" customHeight="1" x14ac:dyDescent="0.25">
      <c r="D44" s="182" t="s">
        <v>327</v>
      </c>
      <c r="E44" s="193">
        <f>+G40</f>
        <v>0.33333333333333331</v>
      </c>
      <c r="F44" s="186"/>
      <c r="G44" s="186"/>
      <c r="H44" s="183"/>
      <c r="I44" s="184"/>
      <c r="L44" s="205" t="s">
        <v>336</v>
      </c>
      <c r="M44" s="206" t="s">
        <v>329</v>
      </c>
      <c r="N44" s="207" t="s">
        <v>337</v>
      </c>
      <c r="O44" s="208" t="s">
        <v>338</v>
      </c>
      <c r="P44" s="189" t="s">
        <v>339</v>
      </c>
      <c r="Q44" s="204"/>
      <c r="R44" s="209" t="s">
        <v>336</v>
      </c>
      <c r="S44" s="206" t="s">
        <v>333</v>
      </c>
      <c r="T44" s="179" t="s">
        <v>337</v>
      </c>
      <c r="U44" s="208" t="s">
        <v>338</v>
      </c>
      <c r="V44" s="189" t="s">
        <v>340</v>
      </c>
    </row>
    <row r="45" spans="1:22" ht="16.5" thickBot="1" x14ac:dyDescent="0.3">
      <c r="C45" s="227" t="s">
        <v>351</v>
      </c>
      <c r="D45" s="182"/>
      <c r="E45" s="116"/>
      <c r="F45" s="186"/>
      <c r="G45" s="186"/>
      <c r="H45" s="183"/>
      <c r="I45" s="184"/>
      <c r="J45" s="102">
        <f>990*1.12</f>
        <v>1108.8000000000002</v>
      </c>
      <c r="L45" s="210" t="s">
        <v>341</v>
      </c>
      <c r="M45" s="211" t="s">
        <v>329</v>
      </c>
      <c r="N45" s="212" t="s">
        <v>342</v>
      </c>
      <c r="O45" s="213" t="s">
        <v>343</v>
      </c>
      <c r="P45" s="214" t="s">
        <v>344</v>
      </c>
      <c r="Q45" s="204"/>
      <c r="R45" s="215" t="s">
        <v>341</v>
      </c>
      <c r="S45" s="211" t="s">
        <v>345</v>
      </c>
      <c r="T45" s="190" t="s">
        <v>346</v>
      </c>
      <c r="U45" s="213" t="s">
        <v>343</v>
      </c>
      <c r="V45" s="214" t="s">
        <v>332</v>
      </c>
    </row>
    <row r="46" spans="1:22" x14ac:dyDescent="0.25">
      <c r="D46" s="229" t="s">
        <v>352</v>
      </c>
      <c r="E46" s="116"/>
      <c r="F46" s="186"/>
      <c r="G46" s="186"/>
      <c r="H46" s="183"/>
      <c r="I46" s="184"/>
    </row>
    <row r="47" spans="1:22" x14ac:dyDescent="0.25">
      <c r="D47" s="228" t="s">
        <v>353</v>
      </c>
      <c r="E47" s="116"/>
      <c r="F47" s="186"/>
      <c r="G47" s="186"/>
      <c r="H47" s="183"/>
      <c r="I47" s="184"/>
    </row>
    <row r="48" spans="1:22" x14ac:dyDescent="0.25">
      <c r="D48" s="228" t="s">
        <v>354</v>
      </c>
      <c r="E48" s="192" t="s">
        <v>356</v>
      </c>
      <c r="F48" s="186"/>
      <c r="G48" s="186"/>
      <c r="H48" s="183"/>
      <c r="I48" s="184"/>
    </row>
    <row r="49" spans="1:24" s="170" customFormat="1" ht="16.5" customHeight="1" x14ac:dyDescent="0.3">
      <c r="A49" s="221"/>
      <c r="B49" s="134"/>
      <c r="C49" s="191"/>
      <c r="D49" s="228" t="s">
        <v>355</v>
      </c>
      <c r="E49" s="185"/>
      <c r="F49" s="185"/>
      <c r="G49" s="185"/>
      <c r="H49" s="185"/>
      <c r="I49" s="185"/>
      <c r="K49" s="200"/>
      <c r="W49" s="200"/>
      <c r="X49" s="200"/>
    </row>
    <row r="50" spans="1:24" s="175" customFormat="1" ht="15.75" thickBot="1" x14ac:dyDescent="0.3">
      <c r="A50" s="197"/>
      <c r="B50" s="170"/>
      <c r="C50" s="194" t="s">
        <v>357</v>
      </c>
      <c r="I50" s="171"/>
      <c r="J50" s="172"/>
      <c r="K50" s="172"/>
      <c r="W50" s="176"/>
      <c r="X50" s="174"/>
    </row>
    <row r="51" spans="1:24" s="175" customFormat="1" ht="62.25" thickBot="1" x14ac:dyDescent="0.3">
      <c r="A51" s="197">
        <v>1111</v>
      </c>
      <c r="C51" s="1285"/>
      <c r="D51" s="1286"/>
      <c r="E51" s="1286"/>
      <c r="F51" s="1286"/>
      <c r="G51" s="1286"/>
      <c r="H51" s="1286"/>
      <c r="I51" s="1286"/>
      <c r="J51" s="1287"/>
      <c r="K51" s="172"/>
      <c r="W51" s="176"/>
      <c r="X51" s="177"/>
    </row>
    <row r="52" spans="1:24" s="175" customFormat="1" x14ac:dyDescent="0.25">
      <c r="A52" s="197"/>
      <c r="I52" s="171"/>
      <c r="W52" s="178"/>
    </row>
    <row r="53" spans="1:24" s="173" customFormat="1" x14ac:dyDescent="0.25">
      <c r="A53" s="222"/>
      <c r="B53" s="175"/>
      <c r="I53" s="187"/>
      <c r="W53" s="179"/>
    </row>
    <row r="54" spans="1:24" s="173" customFormat="1" x14ac:dyDescent="0.25">
      <c r="A54" s="222"/>
      <c r="I54" s="187"/>
      <c r="W54" s="188"/>
    </row>
    <row r="55" spans="1:24" s="173" customFormat="1" ht="18" customHeight="1" x14ac:dyDescent="0.25">
      <c r="A55" s="222"/>
      <c r="I55" s="187"/>
      <c r="W55" s="188"/>
    </row>
    <row r="56" spans="1:24" s="173" customFormat="1" x14ac:dyDescent="0.25">
      <c r="A56" s="222"/>
      <c r="I56" s="187"/>
      <c r="W56" s="188"/>
    </row>
    <row r="57" spans="1:24" x14ac:dyDescent="0.25">
      <c r="B57" s="173"/>
    </row>
  </sheetData>
  <mergeCells count="67">
    <mergeCell ref="I31:J31"/>
    <mergeCell ref="I32:J32"/>
    <mergeCell ref="I36:J36"/>
    <mergeCell ref="I33:J33"/>
    <mergeCell ref="I34:J34"/>
    <mergeCell ref="I35:J35"/>
    <mergeCell ref="I26:J26"/>
    <mergeCell ref="I27:J27"/>
    <mergeCell ref="I28:J28"/>
    <mergeCell ref="I29:J29"/>
    <mergeCell ref="I30:J30"/>
    <mergeCell ref="I21:J21"/>
    <mergeCell ref="I22:J22"/>
    <mergeCell ref="I23:J23"/>
    <mergeCell ref="I24:J24"/>
    <mergeCell ref="I25:J25"/>
    <mergeCell ref="I16:J16"/>
    <mergeCell ref="I17:J17"/>
    <mergeCell ref="I18:J18"/>
    <mergeCell ref="I19:J19"/>
    <mergeCell ref="I20:J20"/>
    <mergeCell ref="C12:D12"/>
    <mergeCell ref="C13:D13"/>
    <mergeCell ref="I13:J13"/>
    <mergeCell ref="C14:D14"/>
    <mergeCell ref="C15:D15"/>
    <mergeCell ref="I14:J14"/>
    <mergeCell ref="I15:J15"/>
    <mergeCell ref="E5:F5"/>
    <mergeCell ref="G5:I5"/>
    <mergeCell ref="E6:F6"/>
    <mergeCell ref="E7:F7"/>
    <mergeCell ref="C10:D11"/>
    <mergeCell ref="E10:E11"/>
    <mergeCell ref="F10:H10"/>
    <mergeCell ref="I10:J11"/>
    <mergeCell ref="C22:D22"/>
    <mergeCell ref="C23:D23"/>
    <mergeCell ref="C24:D24"/>
    <mergeCell ref="C25:D25"/>
    <mergeCell ref="C16:D16"/>
    <mergeCell ref="C17:D17"/>
    <mergeCell ref="C18:D18"/>
    <mergeCell ref="C19:D19"/>
    <mergeCell ref="C20:D20"/>
    <mergeCell ref="C21:D21"/>
    <mergeCell ref="C33:D33"/>
    <mergeCell ref="C34:D34"/>
    <mergeCell ref="C35:D35"/>
    <mergeCell ref="C36:D36"/>
    <mergeCell ref="C26:D26"/>
    <mergeCell ref="C27:D27"/>
    <mergeCell ref="C28:D28"/>
    <mergeCell ref="C29:D29"/>
    <mergeCell ref="C30:D30"/>
    <mergeCell ref="C31:D31"/>
    <mergeCell ref="C32:D32"/>
    <mergeCell ref="C51:J51"/>
    <mergeCell ref="C37:D37"/>
    <mergeCell ref="I37:J37"/>
    <mergeCell ref="L39:P39"/>
    <mergeCell ref="R39:V39"/>
    <mergeCell ref="F40:F41"/>
    <mergeCell ref="G40:G41"/>
    <mergeCell ref="I40:I41"/>
    <mergeCell ref="L41:P41"/>
    <mergeCell ref="R41:V41"/>
  </mergeCells>
  <conditionalFormatting sqref="C13:D36">
    <cfRule type="duplicateValues" dxfId="88" priority="230"/>
  </conditionalFormatting>
  <dataValidations count="1">
    <dataValidation type="list" allowBlank="1" showInputMessage="1" showErrorMessage="1" sqref="E13:E38" xr:uid="{00000000-0002-0000-2000-000000000000}">
      <formula1>$G$6:$G$8</formula1>
    </dataValidation>
  </dataValidations>
  <pageMargins left="0.51181102362204722" right="0.47244094488188981" top="0.43307086614173229" bottom="0.43307086614173229" header="0.31496062992125984" footer="0.31496062992125984"/>
  <pageSetup paperSize="9" scale="65"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249977111117893"/>
    <pageSetUpPr fitToPage="1"/>
  </sheetPr>
  <dimension ref="A1:X60"/>
  <sheetViews>
    <sheetView view="pageBreakPreview" zoomScale="90" zoomScaleNormal="100" zoomScaleSheetLayoutView="90" workbookViewId="0">
      <selection activeCell="C10" sqref="C10:D11"/>
    </sheetView>
  </sheetViews>
  <sheetFormatPr baseColWidth="10" defaultColWidth="11.42578125" defaultRowHeight="15" x14ac:dyDescent="0.25"/>
  <cols>
    <col min="1" max="1" width="1.7109375" style="133" customWidth="1"/>
    <col min="2" max="2" width="3" style="134" bestFit="1" customWidth="1"/>
    <col min="3" max="3" width="21.7109375" style="135" customWidth="1"/>
    <col min="4" max="4" width="72.7109375" style="135" customWidth="1"/>
    <col min="5" max="5" width="7" style="102" customWidth="1"/>
    <col min="6" max="6" width="5.42578125" style="102" customWidth="1"/>
    <col min="7" max="7" width="5.710937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2066</v>
      </c>
      <c r="E1" s="151"/>
      <c r="F1" s="151"/>
      <c r="G1" s="151"/>
      <c r="H1" s="151"/>
      <c r="I1" s="151"/>
      <c r="J1" s="152"/>
      <c r="K1" s="145"/>
    </row>
    <row r="2" spans="1:14" ht="22.5" x14ac:dyDescent="0.3">
      <c r="B2" s="159"/>
      <c r="C2" s="239"/>
      <c r="D2" s="145" t="s">
        <v>304</v>
      </c>
      <c r="E2" s="145"/>
      <c r="F2" s="146"/>
      <c r="G2" s="146"/>
      <c r="H2" s="146"/>
      <c r="I2" s="146" t="s">
        <v>309</v>
      </c>
      <c r="J2" s="153" t="s">
        <v>2467</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148" t="s">
        <v>702</v>
      </c>
      <c r="E4" s="149"/>
      <c r="F4" s="165"/>
      <c r="G4" s="165"/>
      <c r="H4" s="165"/>
      <c r="I4" s="165"/>
      <c r="J4" s="155"/>
      <c r="K4" s="149"/>
      <c r="N4" s="144"/>
    </row>
    <row r="5" spans="1:14" s="56" customFormat="1" ht="19.5" customHeight="1" x14ac:dyDescent="0.25">
      <c r="A5" s="133"/>
      <c r="B5" s="161"/>
      <c r="C5" s="240" t="s">
        <v>305</v>
      </c>
      <c r="D5" s="149" t="s">
        <v>306</v>
      </c>
      <c r="E5" s="1139" t="s">
        <v>307</v>
      </c>
      <c r="F5" s="1139"/>
      <c r="G5" s="1140" t="s">
        <v>315</v>
      </c>
      <c r="H5" s="1140"/>
      <c r="I5" s="1140"/>
      <c r="J5" s="245" t="s">
        <v>310</v>
      </c>
      <c r="K5" s="148"/>
      <c r="N5" s="144"/>
    </row>
    <row r="6" spans="1:14" s="56" customFormat="1" ht="15.75" x14ac:dyDescent="0.25">
      <c r="A6" s="133"/>
      <c r="B6" s="161"/>
      <c r="C6" s="241" t="s">
        <v>302</v>
      </c>
      <c r="D6" s="150" t="s">
        <v>151</v>
      </c>
      <c r="E6" s="1141">
        <v>45162</v>
      </c>
      <c r="F6" s="1141"/>
      <c r="G6" s="166" t="s">
        <v>311</v>
      </c>
      <c r="H6" s="166"/>
      <c r="I6" s="224">
        <v>1</v>
      </c>
      <c r="J6" s="246" t="s">
        <v>308</v>
      </c>
      <c r="K6" s="162"/>
    </row>
    <row r="7" spans="1:14" s="56" customFormat="1" ht="15.75" x14ac:dyDescent="0.25">
      <c r="A7" s="133"/>
      <c r="B7" s="161"/>
      <c r="C7" s="241" t="s">
        <v>88</v>
      </c>
      <c r="D7" s="150" t="s">
        <v>152</v>
      </c>
      <c r="E7" s="1141">
        <f>+E6+10</f>
        <v>45172</v>
      </c>
      <c r="F7" s="1141"/>
      <c r="G7" s="167" t="s">
        <v>312</v>
      </c>
      <c r="H7" s="167"/>
      <c r="I7" s="224">
        <v>0</v>
      </c>
      <c r="J7" s="247"/>
      <c r="K7" s="163"/>
    </row>
    <row r="8" spans="1:14" ht="15.75" thickBot="1" x14ac:dyDescent="0.3">
      <c r="B8" s="159"/>
      <c r="C8" s="258"/>
      <c r="D8" s="156"/>
      <c r="E8" s="157"/>
      <c r="F8" s="157"/>
      <c r="G8" s="243" t="s">
        <v>313</v>
      </c>
      <c r="H8" s="243"/>
      <c r="I8" s="244" t="s">
        <v>314</v>
      </c>
      <c r="J8" s="158"/>
      <c r="K8" s="143"/>
    </row>
    <row r="9" spans="1:14" ht="15.75"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c r="C12" s="1281"/>
      <c r="D12" s="1282"/>
      <c r="E12" s="140"/>
      <c r="F12" s="140"/>
      <c r="G12" s="141"/>
      <c r="H12" s="141"/>
      <c r="I12" s="199"/>
      <c r="J12" s="230"/>
      <c r="K12" s="233"/>
    </row>
    <row r="13" spans="1:14" ht="16.5" x14ac:dyDescent="0.25">
      <c r="A13" s="133">
        <v>1</v>
      </c>
      <c r="C13" s="1268" t="s">
        <v>735</v>
      </c>
      <c r="D13" s="1269"/>
      <c r="E13" s="138"/>
      <c r="F13" s="139">
        <f t="shared" ref="F13:F41" si="0">SUMIF(E13,G$6,I$6)</f>
        <v>0</v>
      </c>
      <c r="G13" s="142">
        <f t="shared" ref="G13:G41" si="1">SUMIF(G$7,E13,I$6)</f>
        <v>0</v>
      </c>
      <c r="H13" s="142">
        <f t="shared" ref="H13:H41" si="2">SUMIF(E13,G$8,I$6)</f>
        <v>0</v>
      </c>
      <c r="I13" s="1266"/>
      <c r="J13" s="1267"/>
      <c r="K13" s="169"/>
    </row>
    <row r="14" spans="1:14" ht="31.5" x14ac:dyDescent="0.25">
      <c r="A14" s="133">
        <v>11</v>
      </c>
      <c r="C14" s="1268" t="s">
        <v>2310</v>
      </c>
      <c r="D14" s="1269"/>
      <c r="E14" s="138"/>
      <c r="F14" s="139">
        <f t="shared" si="0"/>
        <v>0</v>
      </c>
      <c r="G14" s="142">
        <f t="shared" si="1"/>
        <v>0</v>
      </c>
      <c r="H14" s="142">
        <f t="shared" si="2"/>
        <v>0</v>
      </c>
      <c r="I14" s="1266"/>
      <c r="J14" s="1267"/>
      <c r="K14" s="169"/>
    </row>
    <row r="15" spans="1:14" ht="31.5" x14ac:dyDescent="0.25">
      <c r="A15" s="133">
        <v>11</v>
      </c>
      <c r="C15" s="1268" t="s">
        <v>736</v>
      </c>
      <c r="D15" s="1269"/>
      <c r="E15" s="138"/>
      <c r="F15" s="139">
        <f t="shared" si="0"/>
        <v>0</v>
      </c>
      <c r="G15" s="142">
        <f t="shared" si="1"/>
        <v>0</v>
      </c>
      <c r="H15" s="142">
        <f t="shared" si="2"/>
        <v>0</v>
      </c>
      <c r="I15" s="1266"/>
      <c r="J15" s="1267"/>
      <c r="K15" s="169"/>
    </row>
    <row r="16" spans="1:14" ht="16.5" x14ac:dyDescent="0.25">
      <c r="A16" s="133">
        <v>1</v>
      </c>
      <c r="C16" s="1268" t="s">
        <v>737</v>
      </c>
      <c r="D16" s="1269"/>
      <c r="E16" s="138"/>
      <c r="F16" s="139">
        <f t="shared" si="0"/>
        <v>0</v>
      </c>
      <c r="G16" s="142">
        <f t="shared" si="1"/>
        <v>0</v>
      </c>
      <c r="H16" s="142">
        <f t="shared" si="2"/>
        <v>0</v>
      </c>
      <c r="I16" s="1266"/>
      <c r="J16" s="1267"/>
      <c r="K16" s="169"/>
    </row>
    <row r="17" spans="1:11" ht="31.5" x14ac:dyDescent="0.25">
      <c r="A17" s="133">
        <v>11</v>
      </c>
      <c r="C17" s="1268" t="s">
        <v>738</v>
      </c>
      <c r="D17" s="1269"/>
      <c r="E17" s="138"/>
      <c r="F17" s="139">
        <f t="shared" si="0"/>
        <v>0</v>
      </c>
      <c r="G17" s="142">
        <f t="shared" si="1"/>
        <v>0</v>
      </c>
      <c r="H17" s="142">
        <f t="shared" si="2"/>
        <v>0</v>
      </c>
      <c r="I17" s="1266"/>
      <c r="J17" s="1267"/>
      <c r="K17" s="169"/>
    </row>
    <row r="18" spans="1:11" ht="16.5" x14ac:dyDescent="0.25">
      <c r="A18" s="133">
        <v>1</v>
      </c>
      <c r="C18" s="1268" t="s">
        <v>739</v>
      </c>
      <c r="D18" s="1269"/>
      <c r="E18" s="138"/>
      <c r="F18" s="139">
        <f t="shared" si="0"/>
        <v>0</v>
      </c>
      <c r="G18" s="142">
        <f t="shared" si="1"/>
        <v>0</v>
      </c>
      <c r="H18" s="142">
        <f t="shared" si="2"/>
        <v>0</v>
      </c>
      <c r="I18" s="1266"/>
      <c r="J18" s="1267"/>
      <c r="K18" s="169"/>
    </row>
    <row r="19" spans="1:11" ht="31.5" x14ac:dyDescent="0.25">
      <c r="A19" s="133">
        <v>11</v>
      </c>
      <c r="C19" s="1268" t="s">
        <v>740</v>
      </c>
      <c r="D19" s="1269"/>
      <c r="E19" s="138"/>
      <c r="F19" s="139">
        <f t="shared" si="0"/>
        <v>0</v>
      </c>
      <c r="G19" s="142">
        <f t="shared" si="1"/>
        <v>0</v>
      </c>
      <c r="H19" s="142">
        <f t="shared" si="2"/>
        <v>0</v>
      </c>
      <c r="I19" s="1266"/>
      <c r="J19" s="1267"/>
      <c r="K19" s="169"/>
    </row>
    <row r="20" spans="1:11" ht="31.5" x14ac:dyDescent="0.25">
      <c r="A20" s="133">
        <v>11</v>
      </c>
      <c r="C20" s="1268" t="s">
        <v>741</v>
      </c>
      <c r="D20" s="1269"/>
      <c r="E20" s="138"/>
      <c r="F20" s="139">
        <f t="shared" si="0"/>
        <v>0</v>
      </c>
      <c r="G20" s="142">
        <f t="shared" si="1"/>
        <v>0</v>
      </c>
      <c r="H20" s="142">
        <f t="shared" si="2"/>
        <v>0</v>
      </c>
      <c r="I20" s="1266"/>
      <c r="J20" s="1267"/>
      <c r="K20" s="169"/>
    </row>
    <row r="21" spans="1:11" ht="16.5" x14ac:dyDescent="0.25">
      <c r="A21" s="133">
        <v>1</v>
      </c>
      <c r="C21" s="1268" t="s">
        <v>2318</v>
      </c>
      <c r="D21" s="1269"/>
      <c r="E21" s="138"/>
      <c r="F21" s="139">
        <f t="shared" si="0"/>
        <v>0</v>
      </c>
      <c r="G21" s="142">
        <f t="shared" si="1"/>
        <v>0</v>
      </c>
      <c r="H21" s="142">
        <f t="shared" si="2"/>
        <v>0</v>
      </c>
      <c r="I21" s="1266"/>
      <c r="J21" s="1267"/>
      <c r="K21" s="169"/>
    </row>
    <row r="22" spans="1:11" ht="31.5" x14ac:dyDescent="0.25">
      <c r="A22" s="133">
        <v>11</v>
      </c>
      <c r="C22" s="1268" t="s">
        <v>743</v>
      </c>
      <c r="D22" s="1269"/>
      <c r="E22" s="138"/>
      <c r="F22" s="139">
        <f t="shared" si="0"/>
        <v>0</v>
      </c>
      <c r="G22" s="142">
        <f t="shared" si="1"/>
        <v>0</v>
      </c>
      <c r="H22" s="142">
        <f t="shared" si="2"/>
        <v>0</v>
      </c>
      <c r="I22" s="1266"/>
      <c r="J22" s="1267"/>
      <c r="K22" s="169"/>
    </row>
    <row r="23" spans="1:11" ht="16.5" x14ac:dyDescent="0.25">
      <c r="A23" s="133">
        <v>1</v>
      </c>
      <c r="C23" s="1268" t="s">
        <v>744</v>
      </c>
      <c r="D23" s="1269"/>
      <c r="E23" s="138"/>
      <c r="F23" s="139">
        <f t="shared" si="0"/>
        <v>0</v>
      </c>
      <c r="G23" s="142">
        <f t="shared" si="1"/>
        <v>0</v>
      </c>
      <c r="H23" s="142">
        <f t="shared" si="2"/>
        <v>0</v>
      </c>
      <c r="I23" s="1266"/>
      <c r="J23" s="1267"/>
      <c r="K23" s="169"/>
    </row>
    <row r="24" spans="1:11" ht="31.5" x14ac:dyDescent="0.25">
      <c r="A24" s="133">
        <v>11</v>
      </c>
      <c r="C24" s="1268" t="s">
        <v>745</v>
      </c>
      <c r="D24" s="1269"/>
      <c r="E24" s="138"/>
      <c r="F24" s="139">
        <f t="shared" si="0"/>
        <v>0</v>
      </c>
      <c r="G24" s="142">
        <f t="shared" si="1"/>
        <v>0</v>
      </c>
      <c r="H24" s="142">
        <f t="shared" si="2"/>
        <v>0</v>
      </c>
      <c r="I24" s="1266"/>
      <c r="J24" s="1267"/>
      <c r="K24" s="169"/>
    </row>
    <row r="25" spans="1:11" ht="16.5" x14ac:dyDescent="0.25">
      <c r="A25" s="133">
        <v>1</v>
      </c>
      <c r="C25" s="1268" t="s">
        <v>746</v>
      </c>
      <c r="D25" s="1269"/>
      <c r="E25" s="138"/>
      <c r="F25" s="139">
        <f t="shared" si="0"/>
        <v>0</v>
      </c>
      <c r="G25" s="142">
        <f t="shared" si="1"/>
        <v>0</v>
      </c>
      <c r="H25" s="142">
        <f t="shared" si="2"/>
        <v>0</v>
      </c>
      <c r="I25" s="1266"/>
      <c r="J25" s="1267"/>
      <c r="K25" s="169"/>
    </row>
    <row r="26" spans="1:11" ht="31.5" x14ac:dyDescent="0.25">
      <c r="A26" s="133">
        <v>11</v>
      </c>
      <c r="C26" s="1268" t="s">
        <v>747</v>
      </c>
      <c r="D26" s="1269"/>
      <c r="E26" s="138"/>
      <c r="F26" s="139">
        <f t="shared" si="0"/>
        <v>0</v>
      </c>
      <c r="G26" s="142">
        <f t="shared" si="1"/>
        <v>0</v>
      </c>
      <c r="H26" s="142">
        <f t="shared" si="2"/>
        <v>0</v>
      </c>
      <c r="I26" s="1266"/>
      <c r="J26" s="1267"/>
      <c r="K26" s="169"/>
    </row>
    <row r="27" spans="1:11" ht="16.5" x14ac:dyDescent="0.25">
      <c r="A27" s="133">
        <v>1</v>
      </c>
      <c r="C27" s="1268" t="s">
        <v>2311</v>
      </c>
      <c r="D27" s="1269"/>
      <c r="E27" s="138"/>
      <c r="F27" s="139">
        <f t="shared" si="0"/>
        <v>0</v>
      </c>
      <c r="G27" s="142">
        <f t="shared" si="1"/>
        <v>0</v>
      </c>
      <c r="H27" s="142">
        <f t="shared" si="2"/>
        <v>0</v>
      </c>
      <c r="I27" s="1266"/>
      <c r="J27" s="1267"/>
      <c r="K27" s="169"/>
    </row>
    <row r="28" spans="1:11" ht="16.5" x14ac:dyDescent="0.25">
      <c r="A28" s="133">
        <v>1</v>
      </c>
      <c r="C28" s="1268" t="s">
        <v>2317</v>
      </c>
      <c r="D28" s="1269"/>
      <c r="E28" s="138"/>
      <c r="F28" s="139">
        <f t="shared" si="0"/>
        <v>0</v>
      </c>
      <c r="G28" s="142">
        <f t="shared" si="1"/>
        <v>0</v>
      </c>
      <c r="H28" s="142">
        <f t="shared" si="2"/>
        <v>0</v>
      </c>
      <c r="I28" s="1266"/>
      <c r="J28" s="1267"/>
      <c r="K28" s="169"/>
    </row>
    <row r="29" spans="1:11" ht="16.5" x14ac:dyDescent="0.25">
      <c r="A29" s="133">
        <v>1</v>
      </c>
      <c r="C29" s="1268" t="s">
        <v>750</v>
      </c>
      <c r="D29" s="1269"/>
      <c r="E29" s="138"/>
      <c r="F29" s="139">
        <f t="shared" si="0"/>
        <v>0</v>
      </c>
      <c r="G29" s="142">
        <f t="shared" si="1"/>
        <v>0</v>
      </c>
      <c r="H29" s="142">
        <f t="shared" si="2"/>
        <v>0</v>
      </c>
      <c r="I29" s="1266"/>
      <c r="J29" s="1267"/>
      <c r="K29" s="169"/>
    </row>
    <row r="30" spans="1:11" ht="31.5" x14ac:dyDescent="0.25">
      <c r="A30" s="133">
        <v>11</v>
      </c>
      <c r="C30" s="1268" t="s">
        <v>751</v>
      </c>
      <c r="D30" s="1269"/>
      <c r="E30" s="138"/>
      <c r="F30" s="139">
        <f t="shared" si="0"/>
        <v>0</v>
      </c>
      <c r="G30" s="142">
        <f t="shared" si="1"/>
        <v>0</v>
      </c>
      <c r="H30" s="142">
        <f t="shared" si="2"/>
        <v>0</v>
      </c>
      <c r="I30" s="1266"/>
      <c r="J30" s="1267"/>
      <c r="K30" s="169"/>
    </row>
    <row r="31" spans="1:11" ht="16.5" x14ac:dyDescent="0.25">
      <c r="A31" s="133">
        <v>1</v>
      </c>
      <c r="C31" s="1268" t="s">
        <v>2312</v>
      </c>
      <c r="D31" s="1269"/>
      <c r="E31" s="138"/>
      <c r="F31" s="139">
        <f t="shared" si="0"/>
        <v>0</v>
      </c>
      <c r="G31" s="142">
        <f t="shared" si="1"/>
        <v>0</v>
      </c>
      <c r="H31" s="142">
        <f t="shared" si="2"/>
        <v>0</v>
      </c>
      <c r="I31" s="1266"/>
      <c r="J31" s="1267"/>
      <c r="K31" s="169"/>
    </row>
    <row r="32" spans="1:11" ht="31.5" x14ac:dyDescent="0.25">
      <c r="A32" s="133">
        <v>11</v>
      </c>
      <c r="C32" s="1268" t="s">
        <v>752</v>
      </c>
      <c r="D32" s="1269"/>
      <c r="E32" s="138"/>
      <c r="F32" s="139">
        <f t="shared" si="0"/>
        <v>0</v>
      </c>
      <c r="G32" s="142">
        <f t="shared" si="1"/>
        <v>0</v>
      </c>
      <c r="H32" s="142">
        <f t="shared" si="2"/>
        <v>0</v>
      </c>
      <c r="I32" s="1266"/>
      <c r="J32" s="1267"/>
      <c r="K32" s="169"/>
    </row>
    <row r="33" spans="1:22" ht="31.5" x14ac:dyDescent="0.25">
      <c r="A33" s="133">
        <v>11</v>
      </c>
      <c r="C33" s="1268" t="s">
        <v>2316</v>
      </c>
      <c r="D33" s="1269"/>
      <c r="E33" s="138"/>
      <c r="F33" s="139">
        <f t="shared" si="0"/>
        <v>0</v>
      </c>
      <c r="G33" s="142">
        <f t="shared" si="1"/>
        <v>0</v>
      </c>
      <c r="H33" s="142">
        <f t="shared" si="2"/>
        <v>0</v>
      </c>
      <c r="I33" s="1266"/>
      <c r="J33" s="1267"/>
      <c r="K33" s="169"/>
    </row>
    <row r="34" spans="1:22" ht="16.5" x14ac:dyDescent="0.25">
      <c r="A34" s="133">
        <v>1</v>
      </c>
      <c r="C34" s="1268" t="s">
        <v>754</v>
      </c>
      <c r="D34" s="1269"/>
      <c r="E34" s="138"/>
      <c r="F34" s="139">
        <f t="shared" si="0"/>
        <v>0</v>
      </c>
      <c r="G34" s="142">
        <f t="shared" si="1"/>
        <v>0</v>
      </c>
      <c r="H34" s="142">
        <f t="shared" si="2"/>
        <v>0</v>
      </c>
      <c r="I34" s="1266"/>
      <c r="J34" s="1267"/>
      <c r="K34" s="169"/>
    </row>
    <row r="35" spans="1:22" ht="16.5" x14ac:dyDescent="0.25">
      <c r="A35" s="133">
        <v>1</v>
      </c>
      <c r="C35" s="1268" t="s">
        <v>755</v>
      </c>
      <c r="D35" s="1269"/>
      <c r="E35" s="138"/>
      <c r="F35" s="139">
        <f t="shared" si="0"/>
        <v>0</v>
      </c>
      <c r="G35" s="142">
        <f t="shared" si="1"/>
        <v>0</v>
      </c>
      <c r="H35" s="142">
        <f t="shared" si="2"/>
        <v>0</v>
      </c>
      <c r="I35" s="1266"/>
      <c r="J35" s="1267"/>
      <c r="K35" s="169"/>
    </row>
    <row r="36" spans="1:22" ht="31.5" x14ac:dyDescent="0.25">
      <c r="A36" s="133">
        <v>11</v>
      </c>
      <c r="C36" s="1268" t="s">
        <v>2313</v>
      </c>
      <c r="D36" s="1269"/>
      <c r="E36" s="138"/>
      <c r="F36" s="139">
        <f t="shared" si="0"/>
        <v>0</v>
      </c>
      <c r="G36" s="142">
        <f t="shared" si="1"/>
        <v>0</v>
      </c>
      <c r="H36" s="142">
        <f t="shared" si="2"/>
        <v>0</v>
      </c>
      <c r="I36" s="1266"/>
      <c r="J36" s="1267"/>
      <c r="K36" s="169"/>
    </row>
    <row r="37" spans="1:22" ht="16.5" x14ac:dyDescent="0.25">
      <c r="A37" s="133">
        <v>1</v>
      </c>
      <c r="C37" s="1268" t="s">
        <v>2315</v>
      </c>
      <c r="D37" s="1269"/>
      <c r="E37" s="138" t="s">
        <v>311</v>
      </c>
      <c r="F37" s="139">
        <f t="shared" si="0"/>
        <v>1</v>
      </c>
      <c r="G37" s="142">
        <f t="shared" si="1"/>
        <v>0</v>
      </c>
      <c r="H37" s="142">
        <f t="shared" si="2"/>
        <v>0</v>
      </c>
      <c r="I37" s="1266"/>
      <c r="J37" s="1267"/>
      <c r="K37" s="169"/>
    </row>
    <row r="38" spans="1:22" ht="16.5" x14ac:dyDescent="0.25">
      <c r="A38" s="133">
        <v>1</v>
      </c>
      <c r="C38" s="1268" t="s">
        <v>758</v>
      </c>
      <c r="D38" s="1269"/>
      <c r="E38" s="138" t="s">
        <v>311</v>
      </c>
      <c r="F38" s="139">
        <f t="shared" si="0"/>
        <v>1</v>
      </c>
      <c r="G38" s="142">
        <f t="shared" si="1"/>
        <v>0</v>
      </c>
      <c r="H38" s="142">
        <f t="shared" si="2"/>
        <v>0</v>
      </c>
      <c r="I38" s="1266"/>
      <c r="J38" s="1267"/>
      <c r="K38" s="169"/>
    </row>
    <row r="39" spans="1:22" ht="31.5" x14ac:dyDescent="0.25">
      <c r="A39" s="133">
        <v>11</v>
      </c>
      <c r="C39" s="1268" t="s">
        <v>2314</v>
      </c>
      <c r="D39" s="1269"/>
      <c r="E39" s="138" t="s">
        <v>312</v>
      </c>
      <c r="F39" s="139">
        <f t="shared" si="0"/>
        <v>0</v>
      </c>
      <c r="G39" s="142">
        <f t="shared" si="1"/>
        <v>1</v>
      </c>
      <c r="H39" s="142">
        <f t="shared" si="2"/>
        <v>0</v>
      </c>
      <c r="I39" s="1266"/>
      <c r="J39" s="1267"/>
      <c r="K39" s="169"/>
    </row>
    <row r="40" spans="1:22" x14ac:dyDescent="0.25">
      <c r="C40" s="1268"/>
      <c r="D40" s="1269"/>
      <c r="E40" s="138"/>
      <c r="F40" s="139">
        <f t="shared" si="0"/>
        <v>0</v>
      </c>
      <c r="G40" s="142">
        <f t="shared" si="1"/>
        <v>0</v>
      </c>
      <c r="H40" s="142">
        <f t="shared" si="2"/>
        <v>0</v>
      </c>
      <c r="I40" s="1266"/>
      <c r="J40" s="1267"/>
      <c r="K40" s="169"/>
    </row>
    <row r="41" spans="1:22" ht="15.75" thickBot="1" x14ac:dyDescent="0.3">
      <c r="C41" s="1288"/>
      <c r="D41" s="1289"/>
      <c r="E41" s="115"/>
      <c r="F41" s="231">
        <f t="shared" si="0"/>
        <v>0</v>
      </c>
      <c r="G41" s="232">
        <f t="shared" si="1"/>
        <v>0</v>
      </c>
      <c r="H41" s="232">
        <f t="shared" si="2"/>
        <v>0</v>
      </c>
      <c r="I41" s="1290"/>
      <c r="J41" s="1291"/>
      <c r="K41" s="169"/>
    </row>
    <row r="42" spans="1:22" ht="22.5" x14ac:dyDescent="0.3">
      <c r="C42" s="164"/>
      <c r="D42" s="164"/>
      <c r="E42" s="143"/>
      <c r="F42" s="198" t="s">
        <v>311</v>
      </c>
      <c r="G42" s="198" t="s">
        <v>312</v>
      </c>
      <c r="H42" s="198" t="s">
        <v>313</v>
      </c>
      <c r="I42" s="226" t="s">
        <v>317</v>
      </c>
      <c r="J42" s="169"/>
      <c r="K42" s="169"/>
      <c r="L42" s="201" t="s">
        <v>319</v>
      </c>
      <c r="M42" s="201"/>
      <c r="N42" s="201"/>
      <c r="O42" s="201"/>
      <c r="P42" s="201"/>
      <c r="Q42" s="201"/>
      <c r="R42" s="201"/>
      <c r="S42" s="201"/>
      <c r="T42" s="202"/>
      <c r="U42" s="201"/>
      <c r="V42" s="201"/>
    </row>
    <row r="43" spans="1:22" ht="15.75" thickBot="1" x14ac:dyDescent="0.3">
      <c r="E43" s="102" t="s">
        <v>316</v>
      </c>
      <c r="F43" s="104">
        <f>SUM(F13:F41)</f>
        <v>2</v>
      </c>
      <c r="G43" s="104">
        <f>SUM(G13:G41)</f>
        <v>1</v>
      </c>
      <c r="H43" s="104">
        <f>SUM(H13:H41)</f>
        <v>0</v>
      </c>
      <c r="I43" s="102">
        <f>+F43+G43</f>
        <v>3</v>
      </c>
      <c r="L43" s="1292" t="s">
        <v>349</v>
      </c>
      <c r="M43" s="1292"/>
      <c r="N43" s="1292"/>
      <c r="O43" s="1292"/>
      <c r="P43" s="1292"/>
      <c r="Q43" s="195"/>
      <c r="R43" s="1292" t="s">
        <v>350</v>
      </c>
      <c r="S43" s="1292"/>
      <c r="T43" s="1292"/>
      <c r="U43" s="1292"/>
      <c r="V43" s="1292"/>
    </row>
    <row r="44" spans="1:22" ht="15.75" thickBot="1" x14ac:dyDescent="0.3">
      <c r="D44" s="180" t="s">
        <v>347</v>
      </c>
      <c r="E44" s="181"/>
      <c r="F44" s="1293">
        <f>+F43/I43</f>
        <v>0.66666666666666663</v>
      </c>
      <c r="G44" s="1293">
        <f>+G43/I43</f>
        <v>0.33333333333333331</v>
      </c>
      <c r="H44" s="223"/>
      <c r="I44" s="1295">
        <f>+F44+G44</f>
        <v>1</v>
      </c>
      <c r="L44" s="196"/>
      <c r="M44" s="174"/>
      <c r="N44" s="195"/>
      <c r="O44" s="195"/>
      <c r="P44" s="195"/>
      <c r="Q44" s="195"/>
      <c r="R44" s="195"/>
      <c r="S44" s="195"/>
      <c r="T44" s="203"/>
      <c r="U44" s="176"/>
      <c r="V44" s="176"/>
    </row>
    <row r="45" spans="1:22" ht="15.75" thickBot="1" x14ac:dyDescent="0.3">
      <c r="D45" s="180" t="s">
        <v>348</v>
      </c>
      <c r="E45" s="181"/>
      <c r="F45" s="1294"/>
      <c r="G45" s="1294"/>
      <c r="H45" s="223"/>
      <c r="I45" s="1296"/>
      <c r="L45" s="1297" t="s">
        <v>320</v>
      </c>
      <c r="M45" s="1298"/>
      <c r="N45" s="1298"/>
      <c r="O45" s="1298"/>
      <c r="P45" s="1299"/>
      <c r="Q45" s="195"/>
      <c r="R45" s="1297" t="s">
        <v>321</v>
      </c>
      <c r="S45" s="1298"/>
      <c r="T45" s="1300"/>
      <c r="U45" s="1298"/>
      <c r="V45" s="1299"/>
    </row>
    <row r="46" spans="1:22" ht="38.25" x14ac:dyDescent="0.25">
      <c r="D46" s="182"/>
      <c r="E46" s="116"/>
      <c r="F46" s="186"/>
      <c r="G46" s="186"/>
      <c r="H46" s="183"/>
      <c r="I46" s="184"/>
      <c r="L46" s="216" t="s">
        <v>322</v>
      </c>
      <c r="M46" s="217" t="s">
        <v>323</v>
      </c>
      <c r="N46" s="217" t="s">
        <v>324</v>
      </c>
      <c r="O46" s="217" t="s">
        <v>325</v>
      </c>
      <c r="P46" s="218" t="s">
        <v>326</v>
      </c>
      <c r="Q46" s="219"/>
      <c r="R46" s="220" t="s">
        <v>322</v>
      </c>
      <c r="S46" s="217" t="s">
        <v>323</v>
      </c>
      <c r="T46" s="217" t="s">
        <v>327</v>
      </c>
      <c r="U46" s="217" t="s">
        <v>325</v>
      </c>
      <c r="V46" s="218" t="s">
        <v>326</v>
      </c>
    </row>
    <row r="47" spans="1:22" x14ac:dyDescent="0.25">
      <c r="D47" s="182" t="s">
        <v>324</v>
      </c>
      <c r="E47" s="193">
        <f>+F44</f>
        <v>0.66666666666666663</v>
      </c>
      <c r="F47" s="186"/>
      <c r="G47" s="186"/>
      <c r="H47" s="183"/>
      <c r="I47" s="184"/>
      <c r="L47" s="205" t="s">
        <v>328</v>
      </c>
      <c r="M47" s="206" t="s">
        <v>329</v>
      </c>
      <c r="N47" s="207" t="s">
        <v>330</v>
      </c>
      <c r="O47" s="208" t="s">
        <v>331</v>
      </c>
      <c r="P47" s="189" t="s">
        <v>332</v>
      </c>
      <c r="Q47" s="204"/>
      <c r="R47" s="209" t="s">
        <v>328</v>
      </c>
      <c r="S47" s="206" t="s">
        <v>333</v>
      </c>
      <c r="T47" s="179" t="s">
        <v>334</v>
      </c>
      <c r="U47" s="208" t="s">
        <v>331</v>
      </c>
      <c r="V47" s="189" t="s">
        <v>335</v>
      </c>
    </row>
    <row r="48" spans="1:22" ht="30" x14ac:dyDescent="0.25">
      <c r="D48" s="182" t="s">
        <v>327</v>
      </c>
      <c r="E48" s="193">
        <f>+G44</f>
        <v>0.33333333333333331</v>
      </c>
      <c r="F48" s="186"/>
      <c r="G48" s="186"/>
      <c r="H48" s="183"/>
      <c r="I48" s="184"/>
      <c r="L48" s="205" t="s">
        <v>336</v>
      </c>
      <c r="M48" s="206" t="s">
        <v>329</v>
      </c>
      <c r="N48" s="207" t="s">
        <v>337</v>
      </c>
      <c r="O48" s="208" t="s">
        <v>338</v>
      </c>
      <c r="P48" s="189" t="s">
        <v>339</v>
      </c>
      <c r="Q48" s="204"/>
      <c r="R48" s="209" t="s">
        <v>336</v>
      </c>
      <c r="S48" s="206" t="s">
        <v>333</v>
      </c>
      <c r="T48" s="179" t="s">
        <v>337</v>
      </c>
      <c r="U48" s="208" t="s">
        <v>338</v>
      </c>
      <c r="V48" s="189" t="s">
        <v>340</v>
      </c>
    </row>
    <row r="49" spans="1:24" ht="16.5" thickBot="1" x14ac:dyDescent="0.3">
      <c r="C49" s="227" t="s">
        <v>351</v>
      </c>
      <c r="D49" s="182"/>
      <c r="E49" s="116"/>
      <c r="F49" s="186"/>
      <c r="G49" s="186"/>
      <c r="H49" s="183"/>
      <c r="I49" s="184"/>
      <c r="J49" s="102">
        <f>990*1.12</f>
        <v>1108.8000000000002</v>
      </c>
      <c r="L49" s="210" t="s">
        <v>341</v>
      </c>
      <c r="M49" s="211" t="s">
        <v>329</v>
      </c>
      <c r="N49" s="212" t="s">
        <v>342</v>
      </c>
      <c r="O49" s="213" t="s">
        <v>343</v>
      </c>
      <c r="P49" s="214" t="s">
        <v>344</v>
      </c>
      <c r="Q49" s="204"/>
      <c r="R49" s="215" t="s">
        <v>341</v>
      </c>
      <c r="S49" s="211" t="s">
        <v>345</v>
      </c>
      <c r="T49" s="190" t="s">
        <v>346</v>
      </c>
      <c r="U49" s="213" t="s">
        <v>343</v>
      </c>
      <c r="V49" s="214" t="s">
        <v>332</v>
      </c>
    </row>
    <row r="50" spans="1:24" x14ac:dyDescent="0.25">
      <c r="D50" s="229" t="s">
        <v>352</v>
      </c>
      <c r="E50" s="116"/>
      <c r="F50" s="186"/>
      <c r="G50" s="186"/>
      <c r="H50" s="183"/>
      <c r="I50" s="184"/>
    </row>
    <row r="51" spans="1:24" x14ac:dyDescent="0.25">
      <c r="D51" s="228" t="s">
        <v>353</v>
      </c>
      <c r="E51" s="116"/>
      <c r="F51" s="186"/>
      <c r="G51" s="186"/>
      <c r="H51" s="183"/>
      <c r="I51" s="184"/>
    </row>
    <row r="52" spans="1:24" x14ac:dyDescent="0.25">
      <c r="D52" s="228" t="s">
        <v>354</v>
      </c>
      <c r="E52" s="192" t="s">
        <v>356</v>
      </c>
      <c r="F52" s="186"/>
      <c r="G52" s="186"/>
      <c r="H52" s="183"/>
      <c r="I52" s="184"/>
    </row>
    <row r="53" spans="1:24" s="170" customFormat="1" ht="16.5" customHeight="1" x14ac:dyDescent="0.3">
      <c r="A53" s="221"/>
      <c r="C53" s="191"/>
      <c r="D53" s="228" t="s">
        <v>355</v>
      </c>
      <c r="E53" s="185"/>
      <c r="F53" s="185"/>
      <c r="G53" s="185"/>
      <c r="H53" s="185"/>
      <c r="I53" s="185"/>
      <c r="K53" s="200"/>
      <c r="W53" s="200"/>
      <c r="X53" s="200"/>
    </row>
    <row r="54" spans="1:24" s="175" customFormat="1" x14ac:dyDescent="0.25">
      <c r="A54" s="197"/>
      <c r="C54" s="194" t="s">
        <v>357</v>
      </c>
      <c r="I54" s="171"/>
      <c r="J54" s="172"/>
      <c r="K54" s="172"/>
      <c r="W54" s="176"/>
      <c r="X54" s="174"/>
    </row>
    <row r="55" spans="1:24" s="175" customFormat="1" ht="46.5" x14ac:dyDescent="0.25">
      <c r="A55" s="197">
        <v>111</v>
      </c>
      <c r="C55" s="1393"/>
      <c r="D55" s="1394"/>
      <c r="E55" s="1394"/>
      <c r="F55" s="1394"/>
      <c r="G55" s="1394"/>
      <c r="H55" s="1394"/>
      <c r="I55" s="1394"/>
      <c r="J55" s="1395"/>
      <c r="K55" s="172"/>
      <c r="W55" s="176"/>
      <c r="X55" s="177"/>
    </row>
    <row r="56" spans="1:24" s="175" customFormat="1" x14ac:dyDescent="0.25">
      <c r="A56" s="197"/>
      <c r="I56" s="171"/>
      <c r="W56" s="178"/>
    </row>
    <row r="57" spans="1:24" s="173" customFormat="1" x14ac:dyDescent="0.25">
      <c r="A57" s="222"/>
      <c r="I57" s="187"/>
      <c r="W57" s="179"/>
    </row>
    <row r="58" spans="1:24" s="173" customFormat="1" x14ac:dyDescent="0.25">
      <c r="A58" s="222"/>
      <c r="I58" s="187"/>
      <c r="W58" s="188"/>
    </row>
    <row r="59" spans="1:24" s="173" customFormat="1" ht="18" customHeight="1" x14ac:dyDescent="0.25">
      <c r="A59" s="222"/>
      <c r="I59" s="187"/>
      <c r="W59" s="188"/>
    </row>
    <row r="60" spans="1:24" s="173" customFormat="1" x14ac:dyDescent="0.25">
      <c r="A60" s="222"/>
      <c r="I60" s="187"/>
      <c r="W60" s="188"/>
    </row>
  </sheetData>
  <mergeCells count="75">
    <mergeCell ref="C14:D14"/>
    <mergeCell ref="I14:J14"/>
    <mergeCell ref="E5:F5"/>
    <mergeCell ref="G5:I5"/>
    <mergeCell ref="E6:F6"/>
    <mergeCell ref="E7:F7"/>
    <mergeCell ref="C10:D11"/>
    <mergeCell ref="E10:E11"/>
    <mergeCell ref="F10:H10"/>
    <mergeCell ref="I10:J11"/>
    <mergeCell ref="C12:D12"/>
    <mergeCell ref="C13:D13"/>
    <mergeCell ref="I13:J13"/>
    <mergeCell ref="C18:D18"/>
    <mergeCell ref="I18:J18"/>
    <mergeCell ref="C19:D19"/>
    <mergeCell ref="I19:J19"/>
    <mergeCell ref="C15:D15"/>
    <mergeCell ref="I15:J15"/>
    <mergeCell ref="C16:D16"/>
    <mergeCell ref="I16:J16"/>
    <mergeCell ref="C17:D17"/>
    <mergeCell ref="I17:J17"/>
    <mergeCell ref="C20:D20"/>
    <mergeCell ref="I20:J20"/>
    <mergeCell ref="C21:D21"/>
    <mergeCell ref="I21:J21"/>
    <mergeCell ref="C22:D22"/>
    <mergeCell ref="I22:J22"/>
    <mergeCell ref="C23:D23"/>
    <mergeCell ref="I23:J23"/>
    <mergeCell ref="C24:D24"/>
    <mergeCell ref="I24:J24"/>
    <mergeCell ref="C25:D25"/>
    <mergeCell ref="I25:J25"/>
    <mergeCell ref="C26:D26"/>
    <mergeCell ref="I26:J26"/>
    <mergeCell ref="C27:D27"/>
    <mergeCell ref="I27:J27"/>
    <mergeCell ref="C28:D28"/>
    <mergeCell ref="I28:J28"/>
    <mergeCell ref="C29:D29"/>
    <mergeCell ref="I29:J29"/>
    <mergeCell ref="C30:D30"/>
    <mergeCell ref="I30:J30"/>
    <mergeCell ref="C31:D31"/>
    <mergeCell ref="I31:J31"/>
    <mergeCell ref="C32:D32"/>
    <mergeCell ref="I32:J32"/>
    <mergeCell ref="C33:D33"/>
    <mergeCell ref="I33:J33"/>
    <mergeCell ref="C34:D34"/>
    <mergeCell ref="I34:J34"/>
    <mergeCell ref="C35:D35"/>
    <mergeCell ref="I35:J35"/>
    <mergeCell ref="C36:D36"/>
    <mergeCell ref="I36:J36"/>
    <mergeCell ref="C37:D37"/>
    <mergeCell ref="I37:J37"/>
    <mergeCell ref="C40:D40"/>
    <mergeCell ref="I40:J40"/>
    <mergeCell ref="C38:D38"/>
    <mergeCell ref="I38:J38"/>
    <mergeCell ref="C39:D39"/>
    <mergeCell ref="I39:J39"/>
    <mergeCell ref="C41:D41"/>
    <mergeCell ref="I41:J41"/>
    <mergeCell ref="C55:J55"/>
    <mergeCell ref="L43:P43"/>
    <mergeCell ref="R43:V43"/>
    <mergeCell ref="F44:F45"/>
    <mergeCell ref="G44:G45"/>
    <mergeCell ref="I44:I45"/>
    <mergeCell ref="L45:P45"/>
    <mergeCell ref="R45:V45"/>
  </mergeCells>
  <conditionalFormatting sqref="C13:D40">
    <cfRule type="duplicateValues" dxfId="87" priority="232"/>
  </conditionalFormatting>
  <conditionalFormatting sqref="C13:D39">
    <cfRule type="duplicateValues" dxfId="86" priority="235"/>
  </conditionalFormatting>
  <dataValidations disablePrompts="1" count="1">
    <dataValidation type="list" allowBlank="1" showInputMessage="1" showErrorMessage="1" sqref="E13:E42" xr:uid="{00000000-0002-0000-2100-000000000000}">
      <formula1>$G$6:$G$8</formula1>
    </dataValidation>
  </dataValidations>
  <pageMargins left="0.43" right="0.52" top="0.51" bottom="0.74803149606299213" header="0.31496062992125984" footer="0.31496062992125984"/>
  <pageSetup paperSize="9" scale="60"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4" tint="-0.249977111117893"/>
    <pageSetUpPr fitToPage="1"/>
  </sheetPr>
  <dimension ref="A1:R39"/>
  <sheetViews>
    <sheetView view="pageBreakPreview" zoomScaleNormal="100" zoomScaleSheetLayoutView="100" workbookViewId="0">
      <selection activeCell="E11" sqref="E11"/>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7.42578125" style="854"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459" t="s">
        <v>2473</v>
      </c>
    </row>
    <row r="3" spans="1:17" ht="18.75" x14ac:dyDescent="0.3">
      <c r="D3" s="99"/>
      <c r="E3" s="99"/>
      <c r="F3" s="99"/>
      <c r="G3" s="99"/>
      <c r="H3" s="99"/>
      <c r="I3" s="99"/>
      <c r="J3" s="99"/>
      <c r="K3" s="99"/>
      <c r="L3" s="99"/>
      <c r="M3" s="99"/>
      <c r="N3" s="99"/>
      <c r="O3" s="1176" t="s">
        <v>154</v>
      </c>
      <c r="P3" s="99"/>
      <c r="Q3" s="1460"/>
    </row>
    <row r="4" spans="1:17" s="56" customFormat="1" ht="15.75" x14ac:dyDescent="0.25">
      <c r="A4" s="75"/>
      <c r="B4" s="53" t="s">
        <v>84</v>
      </c>
      <c r="C4" s="53"/>
      <c r="D4" s="56" t="s">
        <v>150</v>
      </c>
      <c r="O4" s="1176"/>
      <c r="Q4" s="1461"/>
    </row>
    <row r="5" spans="1:17" s="56" customFormat="1" ht="16.5" thickBot="1" x14ac:dyDescent="0.3">
      <c r="A5" s="75"/>
      <c r="B5" s="53" t="s">
        <v>85</v>
      </c>
      <c r="C5" s="53"/>
      <c r="D5" s="56" t="s">
        <v>3078</v>
      </c>
      <c r="H5" s="1177" t="s">
        <v>162</v>
      </c>
      <c r="I5" s="1177"/>
      <c r="J5" s="1177"/>
      <c r="K5" s="1177"/>
      <c r="L5" s="256"/>
      <c r="M5" s="256" t="s">
        <v>147</v>
      </c>
      <c r="N5" s="1177"/>
      <c r="O5" s="1177"/>
      <c r="P5" s="1177"/>
      <c r="Q5" s="855"/>
    </row>
    <row r="6" spans="1:17" s="56" customFormat="1" ht="15.75" x14ac:dyDescent="0.25">
      <c r="A6" s="75"/>
      <c r="B6" s="53" t="s">
        <v>86</v>
      </c>
      <c r="C6" s="53"/>
      <c r="D6" s="72" t="s">
        <v>789</v>
      </c>
      <c r="H6" s="1181" t="s">
        <v>161</v>
      </c>
      <c r="I6" s="1181"/>
      <c r="J6" s="1181"/>
      <c r="K6" s="1181"/>
      <c r="L6" s="257"/>
      <c r="M6" s="257"/>
      <c r="N6" s="1301" t="s">
        <v>2779</v>
      </c>
      <c r="O6" s="1302"/>
      <c r="P6" s="1302"/>
      <c r="Q6" s="856" t="s">
        <v>159</v>
      </c>
    </row>
    <row r="7" spans="1:17" s="56" customFormat="1" ht="15.75" x14ac:dyDescent="0.25">
      <c r="A7" s="75"/>
      <c r="B7" s="53" t="s">
        <v>87</v>
      </c>
      <c r="C7" s="53"/>
      <c r="D7" s="56" t="s">
        <v>151</v>
      </c>
      <c r="E7" s="72" t="s">
        <v>163</v>
      </c>
      <c r="H7" s="1178">
        <v>45162</v>
      </c>
      <c r="I7" s="1179"/>
      <c r="J7" s="1179"/>
      <c r="K7" s="1179"/>
      <c r="L7" s="1178">
        <v>45162</v>
      </c>
      <c r="M7" s="1178"/>
      <c r="N7" s="1303"/>
      <c r="O7" s="1244"/>
      <c r="P7" s="1244"/>
      <c r="Q7" s="857" t="s">
        <v>160</v>
      </c>
    </row>
    <row r="8" spans="1:17" s="56" customFormat="1" ht="16.5" thickBot="1" x14ac:dyDescent="0.3">
      <c r="A8" s="75"/>
      <c r="B8" s="53" t="s">
        <v>88</v>
      </c>
      <c r="C8" s="53"/>
      <c r="D8" s="56" t="s">
        <v>152</v>
      </c>
      <c r="E8" s="72" t="s">
        <v>163</v>
      </c>
      <c r="H8" s="1178">
        <f>+H7+20</f>
        <v>45182</v>
      </c>
      <c r="I8" s="1179"/>
      <c r="J8" s="1179"/>
      <c r="K8" s="1179"/>
      <c r="L8" s="1178">
        <f>+L7+1</f>
        <v>45163</v>
      </c>
      <c r="M8" s="1178"/>
      <c r="N8" s="1245"/>
      <c r="O8" s="1246"/>
      <c r="P8" s="1246"/>
      <c r="Q8" s="858"/>
    </row>
    <row r="9" spans="1:17" s="56" customFormat="1" ht="17.25" x14ac:dyDescent="0.25">
      <c r="A9" s="75">
        <v>1</v>
      </c>
      <c r="B9" s="1187" t="s">
        <v>166</v>
      </c>
      <c r="C9" s="1187"/>
      <c r="D9" s="1188" t="s">
        <v>790</v>
      </c>
      <c r="E9" s="1188"/>
      <c r="F9" s="1188"/>
      <c r="G9" s="1188"/>
      <c r="H9" s="1188"/>
      <c r="I9" s="1188"/>
      <c r="J9" s="1188"/>
      <c r="K9" s="1188"/>
      <c r="L9" s="1188"/>
      <c r="M9" s="1188"/>
      <c r="N9" s="1188"/>
      <c r="O9" s="1188"/>
      <c r="P9" s="1188"/>
      <c r="Q9" s="1188"/>
    </row>
    <row r="10" spans="1:17" s="56" customFormat="1" ht="80.25" x14ac:dyDescent="0.25">
      <c r="A10" s="75">
        <v>11111</v>
      </c>
      <c r="B10" s="1187"/>
      <c r="C10" s="1187"/>
      <c r="D10" s="1188" t="s">
        <v>791</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2781</v>
      </c>
      <c r="E13" s="757" t="s">
        <v>2057</v>
      </c>
      <c r="H13" s="88"/>
      <c r="I13" s="89" t="s">
        <v>155</v>
      </c>
      <c r="K13" s="88"/>
      <c r="L13" s="88"/>
      <c r="N13" s="95" t="s">
        <v>2782</v>
      </c>
      <c r="O13" s="89"/>
    </row>
    <row r="14" spans="1:17" s="86" customFormat="1" ht="12.75" x14ac:dyDescent="0.2">
      <c r="A14" s="754"/>
      <c r="B14" s="84" t="s">
        <v>140</v>
      </c>
      <c r="C14" s="86" t="s">
        <v>92</v>
      </c>
      <c r="D14" s="86" t="s">
        <v>170</v>
      </c>
      <c r="H14" s="88"/>
      <c r="I14" s="89" t="s">
        <v>147</v>
      </c>
      <c r="J14" s="87"/>
      <c r="K14" s="88"/>
      <c r="L14" s="88"/>
      <c r="M14" s="96" t="s">
        <v>136</v>
      </c>
      <c r="N14" s="93" t="s">
        <v>2783</v>
      </c>
      <c r="O14" s="89"/>
    </row>
    <row r="15" spans="1:17" s="86" customFormat="1" ht="12.75" x14ac:dyDescent="0.2">
      <c r="A15" s="754"/>
      <c r="B15" s="84" t="s">
        <v>136</v>
      </c>
      <c r="C15" s="86" t="s">
        <v>93</v>
      </c>
      <c r="D15" s="86" t="s">
        <v>171</v>
      </c>
      <c r="H15" s="88"/>
      <c r="I15" s="89" t="s">
        <v>148</v>
      </c>
      <c r="J15" s="87"/>
      <c r="K15" s="88"/>
      <c r="L15" s="88"/>
      <c r="M15" s="96" t="s">
        <v>137</v>
      </c>
      <c r="N15" s="93" t="s">
        <v>2784</v>
      </c>
      <c r="O15" s="89"/>
    </row>
    <row r="16" spans="1:17" s="86" customFormat="1" ht="12.75" x14ac:dyDescent="0.2">
      <c r="A16" s="754"/>
      <c r="C16" s="84"/>
      <c r="D16" s="86" t="s">
        <v>172</v>
      </c>
      <c r="H16" s="88"/>
      <c r="I16" s="89"/>
      <c r="J16" s="87"/>
      <c r="K16" s="88"/>
      <c r="L16" s="88"/>
      <c r="M16" s="96" t="s">
        <v>138</v>
      </c>
      <c r="N16" s="95" t="s">
        <v>135</v>
      </c>
      <c r="O16" s="89"/>
    </row>
    <row r="17" spans="1:18" s="86" customFormat="1" ht="13.5" thickBot="1" x14ac:dyDescent="0.25">
      <c r="A17" s="85"/>
      <c r="C17" s="84"/>
      <c r="Q17" s="859"/>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457"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458"/>
    </row>
    <row r="20" spans="1:18" s="56" customFormat="1" ht="15.75" x14ac:dyDescent="0.25">
      <c r="A20" s="75"/>
      <c r="C20" s="1202" t="s">
        <v>458</v>
      </c>
      <c r="D20" s="1203"/>
      <c r="E20" s="109"/>
      <c r="F20" s="110"/>
      <c r="G20" s="110"/>
      <c r="H20" s="110"/>
      <c r="I20" s="110"/>
      <c r="J20" s="110"/>
      <c r="K20" s="110"/>
      <c r="L20" s="111"/>
      <c r="M20" s="117"/>
      <c r="N20" s="109"/>
      <c r="O20" s="110"/>
      <c r="P20" s="110"/>
      <c r="Q20" s="860"/>
    </row>
    <row r="21" spans="1:18" s="56" customFormat="1" ht="15.75" x14ac:dyDescent="0.25">
      <c r="A21" s="75"/>
      <c r="C21" s="1204" t="s">
        <v>502</v>
      </c>
      <c r="D21" s="1205"/>
      <c r="E21" s="118"/>
      <c r="F21" s="119"/>
      <c r="G21" s="119"/>
      <c r="H21" s="119"/>
      <c r="I21" s="119"/>
      <c r="J21" s="119"/>
      <c r="K21" s="119"/>
      <c r="L21" s="107" t="s">
        <v>792</v>
      </c>
      <c r="M21" s="112">
        <v>1</v>
      </c>
      <c r="N21" s="118"/>
      <c r="O21" s="119"/>
      <c r="P21" s="119"/>
      <c r="Q21" s="861"/>
    </row>
    <row r="22" spans="1:18" s="56" customFormat="1" ht="48.75" x14ac:dyDescent="0.25">
      <c r="A22" s="75">
        <v>111</v>
      </c>
      <c r="C22" s="1204" t="s">
        <v>2879</v>
      </c>
      <c r="D22" s="1205"/>
      <c r="E22" s="118"/>
      <c r="F22" s="119"/>
      <c r="G22" s="119"/>
      <c r="H22" s="119"/>
      <c r="I22" s="119"/>
      <c r="J22" s="119"/>
      <c r="K22" s="119"/>
      <c r="L22" s="107" t="s">
        <v>792</v>
      </c>
      <c r="M22" s="121"/>
      <c r="N22" s="118"/>
      <c r="O22" s="119"/>
      <c r="P22" s="119"/>
      <c r="Q22" s="862"/>
    </row>
    <row r="23" spans="1:18" s="56" customFormat="1" ht="96" x14ac:dyDescent="0.25">
      <c r="A23" s="75">
        <v>111111</v>
      </c>
      <c r="B23" s="103"/>
      <c r="C23" s="1204" t="s">
        <v>2878</v>
      </c>
      <c r="D23" s="1205"/>
      <c r="E23" s="118"/>
      <c r="F23" s="119"/>
      <c r="G23" s="119"/>
      <c r="H23" s="119"/>
      <c r="I23" s="119"/>
      <c r="J23" s="119"/>
      <c r="K23" s="119"/>
      <c r="L23" s="123"/>
      <c r="M23" s="121"/>
      <c r="N23" s="118"/>
      <c r="O23" s="119"/>
      <c r="P23" s="119"/>
      <c r="Q23" s="861" t="s">
        <v>148</v>
      </c>
    </row>
    <row r="24" spans="1:18" s="56" customFormat="1" ht="33" x14ac:dyDescent="0.25">
      <c r="A24" s="75">
        <v>11</v>
      </c>
      <c r="B24" s="103"/>
      <c r="C24" s="1204" t="s">
        <v>2880</v>
      </c>
      <c r="D24" s="1205"/>
      <c r="E24" s="118"/>
      <c r="F24" s="119"/>
      <c r="G24" s="119"/>
      <c r="H24" s="119"/>
      <c r="I24" s="119"/>
      <c r="J24" s="119"/>
      <c r="K24" s="119"/>
      <c r="L24" s="107" t="s">
        <v>792</v>
      </c>
      <c r="M24" s="121"/>
      <c r="N24" s="118"/>
      <c r="O24" s="119"/>
      <c r="P24" s="119"/>
      <c r="Q24" s="861"/>
    </row>
    <row r="25" spans="1:18" s="56" customFormat="1" ht="64.5" x14ac:dyDescent="0.25">
      <c r="A25" s="75">
        <v>1111</v>
      </c>
      <c r="B25" s="103"/>
      <c r="C25" s="1204" t="s">
        <v>2881</v>
      </c>
      <c r="D25" s="1205"/>
      <c r="E25" s="118"/>
      <c r="F25" s="119"/>
      <c r="G25" s="119"/>
      <c r="H25" s="119"/>
      <c r="I25" s="119"/>
      <c r="J25" s="119"/>
      <c r="K25" s="119"/>
      <c r="L25" s="107" t="s">
        <v>792</v>
      </c>
      <c r="M25" s="121"/>
      <c r="N25" s="118"/>
      <c r="O25" s="119"/>
      <c r="P25" s="119"/>
      <c r="Q25" s="861"/>
    </row>
    <row r="26" spans="1:18" s="56" customFormat="1" ht="48.75" x14ac:dyDescent="0.25">
      <c r="A26" s="75">
        <v>111</v>
      </c>
      <c r="B26" s="103"/>
      <c r="C26" s="1204" t="s">
        <v>2882</v>
      </c>
      <c r="D26" s="1205"/>
      <c r="E26" s="118"/>
      <c r="F26" s="119"/>
      <c r="G26" s="119"/>
      <c r="H26" s="119"/>
      <c r="I26" s="119"/>
      <c r="J26" s="119"/>
      <c r="K26" s="119"/>
      <c r="L26" s="107" t="s">
        <v>792</v>
      </c>
      <c r="M26" s="121"/>
      <c r="N26" s="118"/>
      <c r="O26" s="119"/>
      <c r="P26" s="119"/>
      <c r="Q26" s="861"/>
    </row>
    <row r="27" spans="1:18" s="56" customFormat="1" ht="15.75" x14ac:dyDescent="0.25">
      <c r="A27" s="75"/>
      <c r="B27" s="103"/>
      <c r="C27" s="1204" t="s">
        <v>2883</v>
      </c>
      <c r="D27" s="1205"/>
      <c r="E27" s="118"/>
      <c r="F27" s="119"/>
      <c r="G27" s="119"/>
      <c r="H27" s="119"/>
      <c r="I27" s="119"/>
      <c r="J27" s="119"/>
      <c r="K27" s="119"/>
      <c r="L27" s="107" t="s">
        <v>792</v>
      </c>
      <c r="M27" s="121"/>
      <c r="N27" s="118"/>
      <c r="O27" s="119"/>
      <c r="P27" s="119"/>
      <c r="Q27" s="861"/>
    </row>
    <row r="28" spans="1:18" s="56" customFormat="1" ht="80.25" x14ac:dyDescent="0.25">
      <c r="A28" s="75">
        <v>11111</v>
      </c>
      <c r="B28" s="103"/>
      <c r="C28" s="1204" t="s">
        <v>2884</v>
      </c>
      <c r="D28" s="1205"/>
      <c r="E28" s="118"/>
      <c r="F28" s="119"/>
      <c r="G28" s="119"/>
      <c r="H28" s="119"/>
      <c r="I28" s="119"/>
      <c r="J28" s="119"/>
      <c r="K28" s="119"/>
      <c r="L28" s="107" t="s">
        <v>792</v>
      </c>
      <c r="M28" s="121"/>
      <c r="N28" s="118"/>
      <c r="O28" s="119"/>
      <c r="P28" s="119"/>
      <c r="Q28" s="861"/>
    </row>
    <row r="29" spans="1:18" s="56" customFormat="1" ht="48.75" x14ac:dyDescent="0.25">
      <c r="A29" s="75">
        <v>111</v>
      </c>
      <c r="B29" s="103"/>
      <c r="C29" s="1204" t="s">
        <v>2885</v>
      </c>
      <c r="D29" s="1205"/>
      <c r="E29" s="118"/>
      <c r="F29" s="119"/>
      <c r="G29" s="119"/>
      <c r="H29" s="119"/>
      <c r="I29" s="119"/>
      <c r="J29" s="119"/>
      <c r="K29" s="119"/>
      <c r="L29" s="107" t="s">
        <v>792</v>
      </c>
      <c r="M29" s="121"/>
      <c r="N29" s="118"/>
      <c r="O29" s="119"/>
      <c r="P29" s="119"/>
      <c r="Q29" s="861"/>
    </row>
    <row r="30" spans="1:18" s="56" customFormat="1" ht="48.75" x14ac:dyDescent="0.25">
      <c r="A30" s="75">
        <v>111</v>
      </c>
      <c r="B30" s="103"/>
      <c r="C30" s="1204" t="s">
        <v>2886</v>
      </c>
      <c r="D30" s="1205"/>
      <c r="E30" s="118"/>
      <c r="F30" s="119"/>
      <c r="G30" s="119"/>
      <c r="H30" s="119"/>
      <c r="I30" s="119"/>
      <c r="J30" s="119"/>
      <c r="K30" s="119"/>
      <c r="L30" s="107" t="s">
        <v>792</v>
      </c>
      <c r="M30" s="121"/>
      <c r="N30" s="118"/>
      <c r="O30" s="119"/>
      <c r="P30" s="119"/>
      <c r="Q30" s="861"/>
    </row>
    <row r="31" spans="1:18" s="56" customFormat="1" ht="17.25" x14ac:dyDescent="0.25">
      <c r="A31" s="75">
        <v>1</v>
      </c>
      <c r="B31" s="103"/>
      <c r="C31" s="1204" t="s">
        <v>887</v>
      </c>
      <c r="D31" s="1205"/>
      <c r="E31" s="118"/>
      <c r="F31" s="119"/>
      <c r="G31" s="119"/>
      <c r="H31" s="119"/>
      <c r="I31" s="119"/>
      <c r="J31" s="119"/>
      <c r="K31" s="119"/>
      <c r="L31" s="107" t="s">
        <v>792</v>
      </c>
      <c r="M31" s="121"/>
      <c r="N31" s="118"/>
      <c r="O31" s="119"/>
      <c r="P31" s="119"/>
      <c r="Q31" s="861"/>
    </row>
    <row r="32" spans="1:18" s="56" customFormat="1" ht="16.5" thickBot="1" x14ac:dyDescent="0.3">
      <c r="A32" s="75"/>
      <c r="B32" s="103"/>
      <c r="C32" s="1206"/>
      <c r="D32" s="1207"/>
      <c r="E32" s="124"/>
      <c r="F32" s="125"/>
      <c r="G32" s="125"/>
      <c r="H32" s="125"/>
      <c r="I32" s="125"/>
      <c r="J32" s="125"/>
      <c r="K32" s="125"/>
      <c r="L32" s="126"/>
      <c r="M32" s="127"/>
      <c r="N32" s="124"/>
      <c r="O32" s="125"/>
      <c r="P32" s="125"/>
      <c r="Q32" s="863"/>
    </row>
    <row r="33" spans="1:17" s="56" customFormat="1" ht="16.5" thickBot="1" x14ac:dyDescent="0.3">
      <c r="A33" s="75"/>
      <c r="C33" s="1208" t="s">
        <v>236</v>
      </c>
      <c r="D33" s="1208"/>
      <c r="Q33" s="855"/>
    </row>
    <row r="34" spans="1:17" s="56" customFormat="1" ht="65.25" thickBot="1" x14ac:dyDescent="0.3">
      <c r="A34" s="75">
        <v>1111</v>
      </c>
      <c r="C34" s="1182"/>
      <c r="D34" s="1183"/>
      <c r="E34" s="1183"/>
      <c r="F34" s="1183"/>
      <c r="G34" s="1183"/>
      <c r="H34" s="1183"/>
      <c r="I34" s="1183"/>
      <c r="J34" s="1183"/>
      <c r="K34" s="1183"/>
      <c r="L34" s="1183"/>
      <c r="M34" s="1183"/>
      <c r="N34" s="1183"/>
      <c r="O34" s="1183"/>
      <c r="P34" s="1183"/>
      <c r="Q34" s="1184"/>
    </row>
    <row r="35" spans="1:17" s="56" customFormat="1" ht="15.75" x14ac:dyDescent="0.25">
      <c r="A35" s="75"/>
      <c r="Q35" s="855"/>
    </row>
    <row r="36" spans="1:17" s="56" customFormat="1" ht="15.75" x14ac:dyDescent="0.25">
      <c r="A36" s="75"/>
      <c r="Q36" s="855"/>
    </row>
    <row r="37" spans="1:17" s="56" customFormat="1" ht="15.75" x14ac:dyDescent="0.25">
      <c r="A37" s="75"/>
      <c r="Q37" s="855"/>
    </row>
    <row r="38" spans="1:17" s="56" customFormat="1" ht="15.75" x14ac:dyDescent="0.25">
      <c r="A38" s="75"/>
      <c r="Q38" s="855"/>
    </row>
    <row r="39" spans="1:17" s="56" customFormat="1" ht="15.75" x14ac:dyDescent="0.25">
      <c r="A39" s="75"/>
      <c r="Q39" s="855"/>
    </row>
  </sheetData>
  <mergeCells count="38">
    <mergeCell ref="Q2:Q4"/>
    <mergeCell ref="O3:O4"/>
    <mergeCell ref="H5:K5"/>
    <mergeCell ref="N5:P5"/>
    <mergeCell ref="H8:K8"/>
    <mergeCell ref="L8:M8"/>
    <mergeCell ref="N8:P8"/>
    <mergeCell ref="D1:P1"/>
    <mergeCell ref="D2:P2"/>
    <mergeCell ref="H6:K6"/>
    <mergeCell ref="N6:P6"/>
    <mergeCell ref="H7:K7"/>
    <mergeCell ref="L7:M7"/>
    <mergeCell ref="N7:P7"/>
    <mergeCell ref="B9:C10"/>
    <mergeCell ref="D9:Q9"/>
    <mergeCell ref="D10:Q10"/>
    <mergeCell ref="B12:D12"/>
    <mergeCell ref="C18:D19"/>
    <mergeCell ref="E18:K18"/>
    <mergeCell ref="L18:M19"/>
    <mergeCell ref="N18:P18"/>
    <mergeCell ref="Q18:Q19"/>
    <mergeCell ref="C26:D26"/>
    <mergeCell ref="C27:D27"/>
    <mergeCell ref="C28:D28"/>
    <mergeCell ref="C25:D25"/>
    <mergeCell ref="C20:D20"/>
    <mergeCell ref="C21:D21"/>
    <mergeCell ref="C22:D22"/>
    <mergeCell ref="C23:D23"/>
    <mergeCell ref="C24:D24"/>
    <mergeCell ref="C34:Q34"/>
    <mergeCell ref="C32:D32"/>
    <mergeCell ref="C33:D33"/>
    <mergeCell ref="C29:D29"/>
    <mergeCell ref="C30:D30"/>
    <mergeCell ref="C31:D31"/>
  </mergeCells>
  <conditionalFormatting sqref="C20:D31">
    <cfRule type="duplicateValues" dxfId="85" priority="246"/>
  </conditionalFormatting>
  <dataValidations count="1">
    <dataValidation type="list" allowBlank="1" showInputMessage="1" showErrorMessage="1" sqref="Q21:Q31" xr:uid="{00000000-0002-0000-2200-000000000000}">
      <formula1>$I$13:$I$15</formula1>
    </dataValidation>
  </dataValidations>
  <pageMargins left="0.44" right="0.48" top="0.39" bottom="0.35" header="0.31496062992125984" footer="0.31496062992125984"/>
  <pageSetup paperSize="9" scale="71"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00B050"/>
  </sheetPr>
  <dimension ref="A1:R46"/>
  <sheetViews>
    <sheetView workbookViewId="0">
      <selection activeCell="B12" sqref="B12:D12"/>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6.140625"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173" t="s">
        <v>2475</v>
      </c>
    </row>
    <row r="3" spans="1:17" ht="18.75" x14ac:dyDescent="0.3">
      <c r="D3" s="99"/>
      <c r="E3" s="99"/>
      <c r="F3" s="99"/>
      <c r="G3" s="99"/>
      <c r="H3" s="99"/>
      <c r="I3" s="99"/>
      <c r="J3" s="99"/>
      <c r="K3" s="99"/>
      <c r="L3" s="99"/>
      <c r="M3" s="99"/>
      <c r="N3" s="99"/>
      <c r="O3" s="99"/>
      <c r="P3" s="1176" t="s">
        <v>154</v>
      </c>
      <c r="Q3" s="1174"/>
    </row>
    <row r="4" spans="1:17" s="56" customFormat="1" ht="15.75" x14ac:dyDescent="0.25">
      <c r="A4" s="75"/>
      <c r="B4" s="53" t="s">
        <v>84</v>
      </c>
      <c r="C4" s="53"/>
      <c r="D4" s="56" t="s">
        <v>150</v>
      </c>
      <c r="P4" s="1176"/>
      <c r="Q4" s="1175"/>
    </row>
    <row r="5" spans="1:17" s="56" customFormat="1" ht="16.5" thickBot="1" x14ac:dyDescent="0.3">
      <c r="A5" s="75"/>
      <c r="B5" s="53" t="s">
        <v>85</v>
      </c>
      <c r="C5" s="53"/>
      <c r="D5" s="56" t="s">
        <v>3078</v>
      </c>
      <c r="H5" s="1177" t="s">
        <v>162</v>
      </c>
      <c r="I5" s="1177"/>
      <c r="J5" s="1177"/>
      <c r="K5" s="1177"/>
      <c r="L5" s="256"/>
      <c r="M5" s="256" t="s">
        <v>147</v>
      </c>
      <c r="N5" s="1177"/>
      <c r="O5" s="1177"/>
      <c r="P5" s="1177"/>
      <c r="Q5" s="129"/>
    </row>
    <row r="6" spans="1:17" s="56" customFormat="1" ht="15.75" x14ac:dyDescent="0.25">
      <c r="A6" s="75"/>
      <c r="B6" s="53" t="s">
        <v>86</v>
      </c>
      <c r="C6" s="53"/>
      <c r="D6" s="72" t="s">
        <v>724</v>
      </c>
      <c r="H6" s="1181" t="s">
        <v>161</v>
      </c>
      <c r="I6" s="1181"/>
      <c r="J6" s="1181"/>
      <c r="K6" s="1181"/>
      <c r="L6" s="257"/>
      <c r="M6" s="257"/>
      <c r="N6" s="1301" t="s">
        <v>2779</v>
      </c>
      <c r="O6" s="1302"/>
      <c r="P6" s="1302"/>
      <c r="Q6" s="82" t="s">
        <v>159</v>
      </c>
    </row>
    <row r="7" spans="1:17" s="56" customFormat="1" ht="15.75" x14ac:dyDescent="0.25">
      <c r="A7" s="75"/>
      <c r="B7" s="53" t="s">
        <v>87</v>
      </c>
      <c r="C7" s="53"/>
      <c r="D7" s="56" t="s">
        <v>151</v>
      </c>
      <c r="E7" s="72" t="s">
        <v>163</v>
      </c>
      <c r="H7" s="1178">
        <v>45162</v>
      </c>
      <c r="I7" s="1179"/>
      <c r="J7" s="1179"/>
      <c r="K7" s="1179"/>
      <c r="L7" s="1178">
        <v>45162</v>
      </c>
      <c r="M7" s="1178"/>
      <c r="N7" s="1303"/>
      <c r="O7" s="1244"/>
      <c r="P7" s="1244"/>
      <c r="Q7" s="83" t="s">
        <v>160</v>
      </c>
    </row>
    <row r="8" spans="1:17" s="56" customFormat="1" ht="16.5" thickBot="1" x14ac:dyDescent="0.3">
      <c r="A8" s="75"/>
      <c r="B8" s="53" t="s">
        <v>88</v>
      </c>
      <c r="C8" s="53"/>
      <c r="D8" s="56" t="s">
        <v>152</v>
      </c>
      <c r="E8" s="72" t="s">
        <v>163</v>
      </c>
      <c r="H8" s="1178">
        <f>+H7+20</f>
        <v>45182</v>
      </c>
      <c r="I8" s="1179"/>
      <c r="J8" s="1179"/>
      <c r="K8" s="1179"/>
      <c r="L8" s="1178">
        <f>+L7+1</f>
        <v>45163</v>
      </c>
      <c r="M8" s="1178"/>
      <c r="N8" s="1245"/>
      <c r="O8" s="1246"/>
      <c r="P8" s="1246"/>
      <c r="Q8" s="80"/>
    </row>
    <row r="9" spans="1:17" s="56" customFormat="1" ht="17.25" x14ac:dyDescent="0.25">
      <c r="A9" s="75">
        <v>1</v>
      </c>
      <c r="B9" s="1187" t="s">
        <v>166</v>
      </c>
      <c r="C9" s="1187"/>
      <c r="D9" s="1188" t="s">
        <v>705</v>
      </c>
      <c r="E9" s="1188"/>
      <c r="F9" s="1188"/>
      <c r="G9" s="1188"/>
      <c r="H9" s="1188"/>
      <c r="I9" s="1188"/>
      <c r="J9" s="1188"/>
      <c r="K9" s="1188"/>
      <c r="L9" s="1188"/>
      <c r="M9" s="1188"/>
      <c r="N9" s="1188"/>
      <c r="O9" s="1188"/>
      <c r="P9" s="1188"/>
      <c r="Q9" s="1188"/>
    </row>
    <row r="10" spans="1:17" s="56" customFormat="1" ht="48.75" x14ac:dyDescent="0.25">
      <c r="A10" s="75">
        <v>111</v>
      </c>
      <c r="B10" s="1187"/>
      <c r="C10" s="1187"/>
      <c r="D10" s="1188" t="s">
        <v>706</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169</v>
      </c>
      <c r="E13" s="757" t="s">
        <v>2057</v>
      </c>
      <c r="H13" s="88"/>
      <c r="I13" s="89" t="s">
        <v>155</v>
      </c>
      <c r="K13" s="88"/>
      <c r="L13" s="88"/>
      <c r="N13" s="95" t="s">
        <v>134</v>
      </c>
      <c r="O13" s="89"/>
    </row>
    <row r="14" spans="1:17" s="86" customFormat="1" ht="12.75" x14ac:dyDescent="0.2">
      <c r="A14" s="754"/>
      <c r="B14" s="84" t="s">
        <v>140</v>
      </c>
      <c r="C14" s="86" t="s">
        <v>92</v>
      </c>
      <c r="D14" s="86" t="s">
        <v>170</v>
      </c>
      <c r="H14" s="88"/>
      <c r="I14" s="89" t="s">
        <v>147</v>
      </c>
      <c r="J14" s="87"/>
      <c r="K14" s="88"/>
      <c r="L14" s="88"/>
      <c r="M14" s="96" t="s">
        <v>136</v>
      </c>
      <c r="N14" s="93" t="s">
        <v>157</v>
      </c>
      <c r="O14" s="89"/>
    </row>
    <row r="15" spans="1:17" s="86" customFormat="1" ht="12.75" x14ac:dyDescent="0.2">
      <c r="A15" s="754"/>
      <c r="B15" s="84" t="s">
        <v>136</v>
      </c>
      <c r="C15" s="86" t="s">
        <v>93</v>
      </c>
      <c r="D15" s="86" t="s">
        <v>171</v>
      </c>
      <c r="H15" s="88"/>
      <c r="I15" s="89" t="s">
        <v>148</v>
      </c>
      <c r="J15" s="87"/>
      <c r="K15" s="88"/>
      <c r="L15" s="88"/>
      <c r="M15" s="96" t="s">
        <v>137</v>
      </c>
      <c r="N15" s="93" t="s">
        <v>156</v>
      </c>
      <c r="O15" s="89"/>
    </row>
    <row r="16" spans="1:17" s="86" customFormat="1" ht="12.75" x14ac:dyDescent="0.2">
      <c r="A16" s="754"/>
      <c r="C16" s="84"/>
      <c r="D16" s="86" t="s">
        <v>172</v>
      </c>
      <c r="H16" s="88"/>
      <c r="I16" s="89"/>
      <c r="J16" s="87"/>
      <c r="K16" s="88"/>
      <c r="L16" s="88"/>
      <c r="M16" s="96" t="s">
        <v>138</v>
      </c>
      <c r="N16" s="95" t="s">
        <v>135</v>
      </c>
      <c r="O16" s="89"/>
    </row>
    <row r="17" spans="1:18" s="86" customFormat="1" ht="13.5"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
      <c r="C20" s="1202" t="s">
        <v>458</v>
      </c>
      <c r="D20" s="1203"/>
      <c r="E20" s="109"/>
      <c r="F20" s="110"/>
      <c r="G20" s="110"/>
      <c r="H20" s="110"/>
      <c r="I20" s="110"/>
      <c r="J20" s="110"/>
      <c r="K20" s="110"/>
      <c r="L20" s="111"/>
      <c r="M20" s="117"/>
      <c r="N20" s="109"/>
      <c r="O20" s="110"/>
      <c r="P20" s="110"/>
      <c r="Q20" s="108"/>
    </row>
    <row r="21" spans="1:18" s="56" customFormat="1" ht="15.75" x14ac:dyDescent="0.25">
      <c r="A21" s="75"/>
      <c r="C21" s="1204" t="s">
        <v>733</v>
      </c>
      <c r="D21" s="1205"/>
      <c r="E21" s="118"/>
      <c r="F21" s="119"/>
      <c r="G21" s="119"/>
      <c r="H21" s="119"/>
      <c r="I21" s="119"/>
      <c r="J21" s="119"/>
      <c r="K21" s="119"/>
      <c r="L21" s="107" t="s">
        <v>703</v>
      </c>
      <c r="M21" s="112">
        <v>1</v>
      </c>
      <c r="N21" s="118"/>
      <c r="O21" s="119"/>
      <c r="P21" s="119"/>
      <c r="Q21" s="120"/>
    </row>
    <row r="22" spans="1:18" s="56" customFormat="1" ht="17.25" x14ac:dyDescent="0.25">
      <c r="A22" s="75">
        <v>1</v>
      </c>
      <c r="B22" s="103"/>
      <c r="C22" s="1185" t="s">
        <v>724</v>
      </c>
      <c r="D22" s="1186"/>
      <c r="E22" s="118"/>
      <c r="F22" s="119"/>
      <c r="G22" s="119"/>
      <c r="H22" s="119"/>
      <c r="I22" s="119"/>
      <c r="J22" s="119"/>
      <c r="K22" s="119"/>
      <c r="L22" s="107" t="s">
        <v>703</v>
      </c>
      <c r="M22" s="121"/>
      <c r="N22" s="118"/>
      <c r="O22" s="119"/>
      <c r="P22" s="119"/>
      <c r="Q22" s="120"/>
    </row>
    <row r="23" spans="1:18" s="56" customFormat="1" ht="48.75" x14ac:dyDescent="0.25">
      <c r="A23" s="75">
        <v>111</v>
      </c>
      <c r="B23" s="103"/>
      <c r="C23" s="1262" t="s">
        <v>2223</v>
      </c>
      <c r="D23" s="1205"/>
      <c r="E23" s="118"/>
      <c r="F23" s="119"/>
      <c r="G23" s="119"/>
      <c r="H23" s="119"/>
      <c r="I23" s="119"/>
      <c r="J23" s="119"/>
      <c r="K23" s="119"/>
      <c r="L23" s="107" t="s">
        <v>703</v>
      </c>
      <c r="M23" s="121"/>
      <c r="N23" s="118"/>
      <c r="O23" s="119"/>
      <c r="P23" s="119"/>
      <c r="Q23" s="120"/>
    </row>
    <row r="24" spans="1:18" s="56" customFormat="1" ht="33" x14ac:dyDescent="0.25">
      <c r="A24" s="75">
        <v>11</v>
      </c>
      <c r="B24" s="103"/>
      <c r="C24" s="1262" t="s">
        <v>729</v>
      </c>
      <c r="D24" s="1205"/>
      <c r="E24" s="118"/>
      <c r="F24" s="119"/>
      <c r="G24" s="119"/>
      <c r="H24" s="119"/>
      <c r="I24" s="119"/>
      <c r="J24" s="119"/>
      <c r="K24" s="119"/>
      <c r="L24" s="107" t="s">
        <v>703</v>
      </c>
      <c r="M24" s="121"/>
      <c r="N24" s="118"/>
      <c r="O24" s="119"/>
      <c r="P24" s="119"/>
      <c r="Q24" s="120"/>
    </row>
    <row r="25" spans="1:18" s="56" customFormat="1" ht="48.75" x14ac:dyDescent="0.25">
      <c r="A25" s="75">
        <v>111</v>
      </c>
      <c r="B25" s="103"/>
      <c r="C25" s="1204" t="s">
        <v>2224</v>
      </c>
      <c r="D25" s="1205"/>
      <c r="E25" s="118"/>
      <c r="F25" s="119"/>
      <c r="G25" s="119"/>
      <c r="H25" s="119"/>
      <c r="I25" s="119"/>
      <c r="J25" s="119"/>
      <c r="K25" s="119"/>
      <c r="L25" s="107" t="s">
        <v>703</v>
      </c>
      <c r="M25" s="121"/>
      <c r="N25" s="118"/>
      <c r="O25" s="119"/>
      <c r="P25" s="119"/>
      <c r="Q25" s="120"/>
    </row>
    <row r="26" spans="1:18" s="56" customFormat="1" ht="64.5" x14ac:dyDescent="0.25">
      <c r="A26" s="75">
        <v>1111</v>
      </c>
      <c r="B26" s="103"/>
      <c r="C26" s="1204" t="s">
        <v>2225</v>
      </c>
      <c r="D26" s="1205"/>
      <c r="E26" s="118"/>
      <c r="F26" s="119"/>
      <c r="G26" s="119"/>
      <c r="H26" s="119"/>
      <c r="I26" s="119"/>
      <c r="J26" s="119"/>
      <c r="K26" s="119"/>
      <c r="L26" s="123"/>
      <c r="M26" s="121"/>
      <c r="N26" s="118"/>
      <c r="O26" s="119"/>
      <c r="P26" s="119"/>
      <c r="Q26" s="120"/>
    </row>
    <row r="27" spans="1:18" s="56" customFormat="1" ht="48.75" x14ac:dyDescent="0.25">
      <c r="A27" s="75">
        <v>111</v>
      </c>
      <c r="B27" s="103"/>
      <c r="C27" s="1204" t="s">
        <v>725</v>
      </c>
      <c r="D27" s="1205"/>
      <c r="E27" s="118"/>
      <c r="F27" s="119"/>
      <c r="G27" s="119"/>
      <c r="H27" s="119"/>
      <c r="I27" s="119"/>
      <c r="J27" s="119"/>
      <c r="K27" s="119"/>
      <c r="L27" s="107" t="s">
        <v>703</v>
      </c>
      <c r="M27" s="121"/>
      <c r="N27" s="118"/>
      <c r="O27" s="119"/>
      <c r="P27" s="119"/>
      <c r="Q27" s="120"/>
    </row>
    <row r="28" spans="1:18" s="56" customFormat="1" ht="17.25" x14ac:dyDescent="0.25">
      <c r="A28" s="75">
        <v>1</v>
      </c>
      <c r="B28" s="103"/>
      <c r="C28" s="1204" t="s">
        <v>726</v>
      </c>
      <c r="D28" s="1205"/>
      <c r="E28" s="118"/>
      <c r="F28" s="119"/>
      <c r="G28" s="119"/>
      <c r="H28" s="119"/>
      <c r="I28" s="119"/>
      <c r="J28" s="119"/>
      <c r="K28" s="119"/>
      <c r="L28" s="107" t="s">
        <v>703</v>
      </c>
      <c r="M28" s="121"/>
      <c r="N28" s="118"/>
      <c r="O28" s="119"/>
      <c r="P28" s="119"/>
      <c r="Q28" s="120"/>
    </row>
    <row r="29" spans="1:18" s="56" customFormat="1" ht="48.75" x14ac:dyDescent="0.25">
      <c r="A29" s="75">
        <v>111</v>
      </c>
      <c r="B29" s="103"/>
      <c r="C29" s="1204" t="s">
        <v>727</v>
      </c>
      <c r="D29" s="1205"/>
      <c r="E29" s="118"/>
      <c r="F29" s="119"/>
      <c r="G29" s="119"/>
      <c r="H29" s="119"/>
      <c r="I29" s="119"/>
      <c r="J29" s="119"/>
      <c r="K29" s="119"/>
      <c r="L29" s="107" t="s">
        <v>703</v>
      </c>
      <c r="M29" s="121"/>
      <c r="N29" s="118"/>
      <c r="O29" s="119"/>
      <c r="P29" s="119"/>
      <c r="Q29" s="120"/>
    </row>
    <row r="30" spans="1:18" s="56" customFormat="1" ht="33" x14ac:dyDescent="0.25">
      <c r="A30" s="75">
        <v>11</v>
      </c>
      <c r="B30" s="103"/>
      <c r="C30" s="1204" t="s">
        <v>2226</v>
      </c>
      <c r="D30" s="1205"/>
      <c r="E30" s="118"/>
      <c r="F30" s="119"/>
      <c r="G30" s="119"/>
      <c r="H30" s="119"/>
      <c r="I30" s="119"/>
      <c r="J30" s="119"/>
      <c r="K30" s="119"/>
      <c r="L30" s="107" t="s">
        <v>703</v>
      </c>
      <c r="M30" s="121"/>
      <c r="N30" s="118"/>
      <c r="O30" s="119"/>
      <c r="P30" s="119"/>
      <c r="Q30" s="120"/>
    </row>
    <row r="31" spans="1:18" s="56" customFormat="1" ht="33" x14ac:dyDescent="0.25">
      <c r="A31" s="75">
        <v>11</v>
      </c>
      <c r="B31" s="103"/>
      <c r="C31" s="1204" t="s">
        <v>2227</v>
      </c>
      <c r="D31" s="1205"/>
      <c r="E31" s="118"/>
      <c r="F31" s="119"/>
      <c r="G31" s="119"/>
      <c r="H31" s="119"/>
      <c r="I31" s="119"/>
      <c r="J31" s="119"/>
      <c r="K31" s="119"/>
      <c r="L31" s="107" t="s">
        <v>703</v>
      </c>
      <c r="M31" s="121"/>
      <c r="N31" s="118"/>
      <c r="O31" s="119"/>
      <c r="P31" s="119"/>
      <c r="Q31" s="120"/>
    </row>
    <row r="32" spans="1:18" s="56" customFormat="1" ht="33" x14ac:dyDescent="0.25">
      <c r="A32" s="75">
        <v>11</v>
      </c>
      <c r="B32" s="103"/>
      <c r="C32" s="1204" t="s">
        <v>728</v>
      </c>
      <c r="D32" s="1205"/>
      <c r="E32" s="118"/>
      <c r="F32" s="119"/>
      <c r="G32" s="119"/>
      <c r="H32" s="119"/>
      <c r="I32" s="119"/>
      <c r="J32" s="119"/>
      <c r="K32" s="119"/>
      <c r="L32" s="107" t="s">
        <v>703</v>
      </c>
      <c r="M32" s="121"/>
      <c r="N32" s="118"/>
      <c r="O32" s="119"/>
      <c r="P32" s="119"/>
      <c r="Q32" s="120"/>
    </row>
    <row r="33" spans="1:17" s="56" customFormat="1" ht="64.5" x14ac:dyDescent="0.25">
      <c r="A33" s="75">
        <v>1111</v>
      </c>
      <c r="B33" s="103"/>
      <c r="C33" s="1204" t="s">
        <v>2867</v>
      </c>
      <c r="D33" s="1205"/>
      <c r="E33" s="118"/>
      <c r="F33" s="119"/>
      <c r="G33" s="119"/>
      <c r="H33" s="119"/>
      <c r="I33" s="119"/>
      <c r="J33" s="119"/>
      <c r="K33" s="119"/>
      <c r="L33" s="107" t="s">
        <v>703</v>
      </c>
      <c r="M33" s="121"/>
      <c r="N33" s="118"/>
      <c r="O33" s="119"/>
      <c r="P33" s="119"/>
      <c r="Q33" s="120"/>
    </row>
    <row r="34" spans="1:17" s="56" customFormat="1" ht="48.75" x14ac:dyDescent="0.25">
      <c r="A34" s="75">
        <v>111</v>
      </c>
      <c r="B34" s="103"/>
      <c r="C34" s="1262" t="s">
        <v>2225</v>
      </c>
      <c r="D34" s="1205"/>
      <c r="E34" s="118"/>
      <c r="F34" s="119"/>
      <c r="G34" s="119"/>
      <c r="H34" s="119"/>
      <c r="I34" s="119"/>
      <c r="J34" s="119"/>
      <c r="K34" s="119"/>
      <c r="L34" s="123"/>
      <c r="M34" s="121"/>
      <c r="N34" s="118"/>
      <c r="O34" s="119"/>
      <c r="P34" s="119"/>
      <c r="Q34" s="120"/>
    </row>
    <row r="35" spans="1:17" s="56" customFormat="1" ht="33" x14ac:dyDescent="0.25">
      <c r="A35" s="75">
        <v>11</v>
      </c>
      <c r="B35" s="103"/>
      <c r="C35" s="1204" t="s">
        <v>730</v>
      </c>
      <c r="D35" s="1205"/>
      <c r="E35" s="118"/>
      <c r="F35" s="119"/>
      <c r="G35" s="119"/>
      <c r="H35" s="119"/>
      <c r="I35" s="119"/>
      <c r="J35" s="119"/>
      <c r="K35" s="119"/>
      <c r="L35" s="107" t="s">
        <v>703</v>
      </c>
      <c r="M35" s="121"/>
      <c r="N35" s="118"/>
      <c r="O35" s="119"/>
      <c r="P35" s="119"/>
      <c r="Q35" s="120"/>
    </row>
    <row r="36" spans="1:17" s="56" customFormat="1" ht="33" x14ac:dyDescent="0.25">
      <c r="A36" s="75">
        <v>11</v>
      </c>
      <c r="B36" s="103"/>
      <c r="C36" s="1204" t="s">
        <v>731</v>
      </c>
      <c r="D36" s="1205"/>
      <c r="E36" s="118"/>
      <c r="F36" s="119"/>
      <c r="G36" s="119"/>
      <c r="H36" s="119"/>
      <c r="I36" s="119"/>
      <c r="J36" s="119"/>
      <c r="K36" s="119"/>
      <c r="L36" s="107" t="s">
        <v>703</v>
      </c>
      <c r="M36" s="121"/>
      <c r="N36" s="118"/>
      <c r="O36" s="119"/>
      <c r="P36" s="119"/>
      <c r="Q36" s="120"/>
    </row>
    <row r="37" spans="1:17" s="56" customFormat="1" ht="17.25" x14ac:dyDescent="0.25">
      <c r="A37" s="75">
        <v>1</v>
      </c>
      <c r="B37" s="103"/>
      <c r="C37" s="1204" t="s">
        <v>2868</v>
      </c>
      <c r="D37" s="1205"/>
      <c r="E37" s="118"/>
      <c r="F37" s="119"/>
      <c r="G37" s="119"/>
      <c r="H37" s="119"/>
      <c r="I37" s="119"/>
      <c r="J37" s="119"/>
      <c r="K37" s="119"/>
      <c r="L37" s="107" t="s">
        <v>703</v>
      </c>
      <c r="M37" s="121"/>
      <c r="N37" s="118"/>
      <c r="O37" s="119"/>
      <c r="P37" s="119"/>
      <c r="Q37" s="120"/>
    </row>
    <row r="38" spans="1:17" s="56" customFormat="1" ht="17.25" x14ac:dyDescent="0.25">
      <c r="A38" s="75">
        <v>1</v>
      </c>
      <c r="B38" s="103"/>
      <c r="C38" s="1204" t="s">
        <v>732</v>
      </c>
      <c r="D38" s="1205"/>
      <c r="E38" s="118"/>
      <c r="F38" s="119"/>
      <c r="G38" s="119"/>
      <c r="H38" s="119"/>
      <c r="I38" s="119"/>
      <c r="J38" s="119"/>
      <c r="K38" s="119"/>
      <c r="L38" s="107" t="s">
        <v>703</v>
      </c>
      <c r="M38" s="121"/>
      <c r="N38" s="118"/>
      <c r="O38" s="119"/>
      <c r="P38" s="119"/>
      <c r="Q38" s="120"/>
    </row>
    <row r="39" spans="1:17" s="56" customFormat="1" ht="16.5" thickBot="1" x14ac:dyDescent="0.3">
      <c r="A39" s="75"/>
      <c r="B39" s="103"/>
      <c r="C39" s="1206"/>
      <c r="D39" s="1207"/>
      <c r="E39" s="124"/>
      <c r="F39" s="125"/>
      <c r="G39" s="125"/>
      <c r="H39" s="125"/>
      <c r="I39" s="125"/>
      <c r="J39" s="125"/>
      <c r="K39" s="125"/>
      <c r="L39" s="126"/>
      <c r="M39" s="127"/>
      <c r="N39" s="124"/>
      <c r="O39" s="125"/>
      <c r="P39" s="125"/>
      <c r="Q39" s="128"/>
    </row>
    <row r="40" spans="1:17" s="56" customFormat="1" ht="16.5" thickBot="1" x14ac:dyDescent="0.3">
      <c r="A40" s="75"/>
      <c r="C40" s="1208" t="s">
        <v>236</v>
      </c>
      <c r="D40" s="1208"/>
      <c r="Q40" s="129"/>
    </row>
    <row r="41" spans="1:17" s="56" customFormat="1" ht="49.5" thickBot="1" x14ac:dyDescent="0.3">
      <c r="A41" s="75">
        <v>111</v>
      </c>
      <c r="C41" s="1182"/>
      <c r="D41" s="1183"/>
      <c r="E41" s="1183"/>
      <c r="F41" s="1183"/>
      <c r="G41" s="1183"/>
      <c r="H41" s="1183"/>
      <c r="I41" s="1183"/>
      <c r="J41" s="1183"/>
      <c r="K41" s="1183"/>
      <c r="L41" s="1183"/>
      <c r="M41" s="1183"/>
      <c r="N41" s="1183"/>
      <c r="O41" s="1183"/>
      <c r="P41" s="1183"/>
      <c r="Q41" s="1184"/>
    </row>
    <row r="42" spans="1:17" s="56" customFormat="1" ht="15.75" x14ac:dyDescent="0.25">
      <c r="A42" s="75"/>
      <c r="Q42" s="129"/>
    </row>
    <row r="43" spans="1:17" s="56" customFormat="1" ht="15.75" x14ac:dyDescent="0.25">
      <c r="A43" s="75"/>
      <c r="Q43" s="129"/>
    </row>
    <row r="44" spans="1:17" s="56" customFormat="1" ht="15.75" x14ac:dyDescent="0.25">
      <c r="A44" s="75"/>
      <c r="Q44" s="129"/>
    </row>
    <row r="45" spans="1:17" s="56" customFormat="1" ht="15.75" x14ac:dyDescent="0.25">
      <c r="A45" s="75"/>
      <c r="Q45" s="129"/>
    </row>
    <row r="46" spans="1:17" s="56" customFormat="1" ht="15.75" x14ac:dyDescent="0.25">
      <c r="A46" s="75"/>
      <c r="Q46" s="129"/>
    </row>
  </sheetData>
  <mergeCells count="45">
    <mergeCell ref="N18:P18"/>
    <mergeCell ref="Q18:Q19"/>
    <mergeCell ref="Q2:Q4"/>
    <mergeCell ref="P3:P4"/>
    <mergeCell ref="H5:K5"/>
    <mergeCell ref="N5:P5"/>
    <mergeCell ref="H8:K8"/>
    <mergeCell ref="L8:M8"/>
    <mergeCell ref="N8:P8"/>
    <mergeCell ref="C20:D20"/>
    <mergeCell ref="C21:D21"/>
    <mergeCell ref="D1:P1"/>
    <mergeCell ref="D2:P2"/>
    <mergeCell ref="H6:K6"/>
    <mergeCell ref="N6:P6"/>
    <mergeCell ref="H7:K7"/>
    <mergeCell ref="L7:M7"/>
    <mergeCell ref="N7:P7"/>
    <mergeCell ref="B9:C10"/>
    <mergeCell ref="D9:Q9"/>
    <mergeCell ref="D10:Q10"/>
    <mergeCell ref="B12:D12"/>
    <mergeCell ref="C18:D19"/>
    <mergeCell ref="E18:K18"/>
    <mergeCell ref="L18:M19"/>
    <mergeCell ref="C24:D24"/>
    <mergeCell ref="C25:D25"/>
    <mergeCell ref="C26:D26"/>
    <mergeCell ref="C23:D23"/>
    <mergeCell ref="C22:D22"/>
    <mergeCell ref="C27:D27"/>
    <mergeCell ref="C28:D28"/>
    <mergeCell ref="C29:D29"/>
    <mergeCell ref="C30:D30"/>
    <mergeCell ref="C41:Q41"/>
    <mergeCell ref="C39:D39"/>
    <mergeCell ref="C40:D40"/>
    <mergeCell ref="C35:D35"/>
    <mergeCell ref="C36:D36"/>
    <mergeCell ref="C37:D37"/>
    <mergeCell ref="C38:D38"/>
    <mergeCell ref="C31:D31"/>
    <mergeCell ref="C32:D32"/>
    <mergeCell ref="C33:D33"/>
    <mergeCell ref="C34:D34"/>
  </mergeCells>
  <conditionalFormatting sqref="C38:D38 C27:D36">
    <cfRule type="duplicateValues" dxfId="84" priority="4"/>
  </conditionalFormatting>
  <conditionalFormatting sqref="C37:D37">
    <cfRule type="duplicateValues" dxfId="83" priority="2"/>
  </conditionalFormatting>
  <conditionalFormatting sqref="C37:D37">
    <cfRule type="duplicateValues" dxfId="82" priority="3"/>
  </conditionalFormatting>
  <conditionalFormatting sqref="C20:D26">
    <cfRule type="duplicateValues" dxfId="81" priority="276"/>
  </conditionalFormatting>
  <conditionalFormatting sqref="C23:D38">
    <cfRule type="duplicateValues" dxfId="80" priority="281"/>
  </conditionalFormatting>
  <dataValidations count="1">
    <dataValidation type="list" allowBlank="1" showInputMessage="1" showErrorMessage="1" sqref="Q21:Q38" xr:uid="{00000000-0002-0000-2300-000000000000}">
      <formula1>$I$13:$I$15</formula1>
    </dataValidation>
  </dataValidation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6A569-75DB-42F7-80C5-C8BE30F3D235}">
  <sheetPr>
    <tabColor rgb="FF00B050"/>
  </sheetPr>
  <dimension ref="A1:S35"/>
  <sheetViews>
    <sheetView workbookViewId="0">
      <selection activeCell="F34" sqref="F34"/>
    </sheetView>
  </sheetViews>
  <sheetFormatPr baseColWidth="10" defaultRowHeight="18.75" customHeight="1" x14ac:dyDescent="0.25"/>
  <cols>
    <col min="1" max="1" width="3.7109375" style="788" customWidth="1"/>
    <col min="2" max="2" width="27.7109375" style="824" customWidth="1"/>
    <col min="3" max="3" width="15.85546875" style="817" customWidth="1"/>
    <col min="4" max="4" width="90.42578125" style="825" customWidth="1"/>
    <col min="5" max="5" width="18.7109375" style="144" customWidth="1"/>
    <col min="6" max="6" width="16.42578125" style="144" customWidth="1"/>
    <col min="7" max="7" width="22.28515625" style="144" customWidth="1"/>
    <col min="8" max="8" width="21.28515625" style="144" customWidth="1"/>
    <col min="9" max="256" width="11.42578125" style="144"/>
    <col min="257" max="257" width="3.7109375" style="144" customWidth="1"/>
    <col min="258" max="258" width="27.7109375" style="144" customWidth="1"/>
    <col min="259" max="259" width="15.85546875" style="144" customWidth="1"/>
    <col min="260" max="260" width="90.42578125" style="144" customWidth="1"/>
    <col min="261" max="261" width="18.7109375" style="144" customWidth="1"/>
    <col min="262" max="262" width="16.42578125" style="144" customWidth="1"/>
    <col min="263" max="263" width="22.28515625" style="144" customWidth="1"/>
    <col min="264" max="264" width="21.28515625" style="144" customWidth="1"/>
    <col min="265" max="512" width="11.42578125" style="144"/>
    <col min="513" max="513" width="3.7109375" style="144" customWidth="1"/>
    <col min="514" max="514" width="27.7109375" style="144" customWidth="1"/>
    <col min="515" max="515" width="15.85546875" style="144" customWidth="1"/>
    <col min="516" max="516" width="90.42578125" style="144" customWidth="1"/>
    <col min="517" max="517" width="18.7109375" style="144" customWidth="1"/>
    <col min="518" max="518" width="16.42578125" style="144" customWidth="1"/>
    <col min="519" max="519" width="22.28515625" style="144" customWidth="1"/>
    <col min="520" max="520" width="21.28515625" style="144" customWidth="1"/>
    <col min="521" max="768" width="11.42578125" style="144"/>
    <col min="769" max="769" width="3.7109375" style="144" customWidth="1"/>
    <col min="770" max="770" width="27.7109375" style="144" customWidth="1"/>
    <col min="771" max="771" width="15.85546875" style="144" customWidth="1"/>
    <col min="772" max="772" width="90.42578125" style="144" customWidth="1"/>
    <col min="773" max="773" width="18.7109375" style="144" customWidth="1"/>
    <col min="774" max="774" width="16.42578125" style="144" customWidth="1"/>
    <col min="775" max="775" width="22.28515625" style="144" customWidth="1"/>
    <col min="776" max="776" width="21.28515625" style="144" customWidth="1"/>
    <col min="777" max="1024" width="11.42578125" style="144"/>
    <col min="1025" max="1025" width="3.7109375" style="144" customWidth="1"/>
    <col min="1026" max="1026" width="27.7109375" style="144" customWidth="1"/>
    <col min="1027" max="1027" width="15.85546875" style="144" customWidth="1"/>
    <col min="1028" max="1028" width="90.42578125" style="144" customWidth="1"/>
    <col min="1029" max="1029" width="18.7109375" style="144" customWidth="1"/>
    <col min="1030" max="1030" width="16.42578125" style="144" customWidth="1"/>
    <col min="1031" max="1031" width="22.28515625" style="144" customWidth="1"/>
    <col min="1032" max="1032" width="21.28515625" style="144" customWidth="1"/>
    <col min="1033" max="1280" width="11.42578125" style="144"/>
    <col min="1281" max="1281" width="3.7109375" style="144" customWidth="1"/>
    <col min="1282" max="1282" width="27.7109375" style="144" customWidth="1"/>
    <col min="1283" max="1283" width="15.85546875" style="144" customWidth="1"/>
    <col min="1284" max="1284" width="90.42578125" style="144" customWidth="1"/>
    <col min="1285" max="1285" width="18.7109375" style="144" customWidth="1"/>
    <col min="1286" max="1286" width="16.42578125" style="144" customWidth="1"/>
    <col min="1287" max="1287" width="22.28515625" style="144" customWidth="1"/>
    <col min="1288" max="1288" width="21.28515625" style="144" customWidth="1"/>
    <col min="1289" max="1536" width="11.42578125" style="144"/>
    <col min="1537" max="1537" width="3.7109375" style="144" customWidth="1"/>
    <col min="1538" max="1538" width="27.7109375" style="144" customWidth="1"/>
    <col min="1539" max="1539" width="15.85546875" style="144" customWidth="1"/>
    <col min="1540" max="1540" width="90.42578125" style="144" customWidth="1"/>
    <col min="1541" max="1541" width="18.7109375" style="144" customWidth="1"/>
    <col min="1542" max="1542" width="16.42578125" style="144" customWidth="1"/>
    <col min="1543" max="1543" width="22.28515625" style="144" customWidth="1"/>
    <col min="1544" max="1544" width="21.28515625" style="144" customWidth="1"/>
    <col min="1545" max="1792" width="11.42578125" style="144"/>
    <col min="1793" max="1793" width="3.7109375" style="144" customWidth="1"/>
    <col min="1794" max="1794" width="27.7109375" style="144" customWidth="1"/>
    <col min="1795" max="1795" width="15.85546875" style="144" customWidth="1"/>
    <col min="1796" max="1796" width="90.42578125" style="144" customWidth="1"/>
    <col min="1797" max="1797" width="18.7109375" style="144" customWidth="1"/>
    <col min="1798" max="1798" width="16.42578125" style="144" customWidth="1"/>
    <col min="1799" max="1799" width="22.28515625" style="144" customWidth="1"/>
    <col min="1800" max="1800" width="21.28515625" style="144" customWidth="1"/>
    <col min="1801" max="2048" width="11.42578125" style="144"/>
    <col min="2049" max="2049" width="3.7109375" style="144" customWidth="1"/>
    <col min="2050" max="2050" width="27.7109375" style="144" customWidth="1"/>
    <col min="2051" max="2051" width="15.85546875" style="144" customWidth="1"/>
    <col min="2052" max="2052" width="90.42578125" style="144" customWidth="1"/>
    <col min="2053" max="2053" width="18.7109375" style="144" customWidth="1"/>
    <col min="2054" max="2054" width="16.42578125" style="144" customWidth="1"/>
    <col min="2055" max="2055" width="22.28515625" style="144" customWidth="1"/>
    <col min="2056" max="2056" width="21.28515625" style="144" customWidth="1"/>
    <col min="2057" max="2304" width="11.42578125" style="144"/>
    <col min="2305" max="2305" width="3.7109375" style="144" customWidth="1"/>
    <col min="2306" max="2306" width="27.7109375" style="144" customWidth="1"/>
    <col min="2307" max="2307" width="15.85546875" style="144" customWidth="1"/>
    <col min="2308" max="2308" width="90.42578125" style="144" customWidth="1"/>
    <col min="2309" max="2309" width="18.7109375" style="144" customWidth="1"/>
    <col min="2310" max="2310" width="16.42578125" style="144" customWidth="1"/>
    <col min="2311" max="2311" width="22.28515625" style="144" customWidth="1"/>
    <col min="2312" max="2312" width="21.28515625" style="144" customWidth="1"/>
    <col min="2313" max="2560" width="11.42578125" style="144"/>
    <col min="2561" max="2561" width="3.7109375" style="144" customWidth="1"/>
    <col min="2562" max="2562" width="27.7109375" style="144" customWidth="1"/>
    <col min="2563" max="2563" width="15.85546875" style="144" customWidth="1"/>
    <col min="2564" max="2564" width="90.42578125" style="144" customWidth="1"/>
    <col min="2565" max="2565" width="18.7109375" style="144" customWidth="1"/>
    <col min="2566" max="2566" width="16.42578125" style="144" customWidth="1"/>
    <col min="2567" max="2567" width="22.28515625" style="144" customWidth="1"/>
    <col min="2568" max="2568" width="21.28515625" style="144" customWidth="1"/>
    <col min="2569" max="2816" width="11.42578125" style="144"/>
    <col min="2817" max="2817" width="3.7109375" style="144" customWidth="1"/>
    <col min="2818" max="2818" width="27.7109375" style="144" customWidth="1"/>
    <col min="2819" max="2819" width="15.85546875" style="144" customWidth="1"/>
    <col min="2820" max="2820" width="90.42578125" style="144" customWidth="1"/>
    <col min="2821" max="2821" width="18.7109375" style="144" customWidth="1"/>
    <col min="2822" max="2822" width="16.42578125" style="144" customWidth="1"/>
    <col min="2823" max="2823" width="22.28515625" style="144" customWidth="1"/>
    <col min="2824" max="2824" width="21.28515625" style="144" customWidth="1"/>
    <col min="2825" max="3072" width="11.42578125" style="144"/>
    <col min="3073" max="3073" width="3.7109375" style="144" customWidth="1"/>
    <col min="3074" max="3074" width="27.7109375" style="144" customWidth="1"/>
    <col min="3075" max="3075" width="15.85546875" style="144" customWidth="1"/>
    <col min="3076" max="3076" width="90.42578125" style="144" customWidth="1"/>
    <col min="3077" max="3077" width="18.7109375" style="144" customWidth="1"/>
    <col min="3078" max="3078" width="16.42578125" style="144" customWidth="1"/>
    <col min="3079" max="3079" width="22.28515625" style="144" customWidth="1"/>
    <col min="3080" max="3080" width="21.28515625" style="144" customWidth="1"/>
    <col min="3081" max="3328" width="11.42578125" style="144"/>
    <col min="3329" max="3329" width="3.7109375" style="144" customWidth="1"/>
    <col min="3330" max="3330" width="27.7109375" style="144" customWidth="1"/>
    <col min="3331" max="3331" width="15.85546875" style="144" customWidth="1"/>
    <col min="3332" max="3332" width="90.42578125" style="144" customWidth="1"/>
    <col min="3333" max="3333" width="18.7109375" style="144" customWidth="1"/>
    <col min="3334" max="3334" width="16.42578125" style="144" customWidth="1"/>
    <col min="3335" max="3335" width="22.28515625" style="144" customWidth="1"/>
    <col min="3336" max="3336" width="21.28515625" style="144" customWidth="1"/>
    <col min="3337" max="3584" width="11.42578125" style="144"/>
    <col min="3585" max="3585" width="3.7109375" style="144" customWidth="1"/>
    <col min="3586" max="3586" width="27.7109375" style="144" customWidth="1"/>
    <col min="3587" max="3587" width="15.85546875" style="144" customWidth="1"/>
    <col min="3588" max="3588" width="90.42578125" style="144" customWidth="1"/>
    <col min="3589" max="3589" width="18.7109375" style="144" customWidth="1"/>
    <col min="3590" max="3590" width="16.42578125" style="144" customWidth="1"/>
    <col min="3591" max="3591" width="22.28515625" style="144" customWidth="1"/>
    <col min="3592" max="3592" width="21.28515625" style="144" customWidth="1"/>
    <col min="3593" max="3840" width="11.42578125" style="144"/>
    <col min="3841" max="3841" width="3.7109375" style="144" customWidth="1"/>
    <col min="3842" max="3842" width="27.7109375" style="144" customWidth="1"/>
    <col min="3843" max="3843" width="15.85546875" style="144" customWidth="1"/>
    <col min="3844" max="3844" width="90.42578125" style="144" customWidth="1"/>
    <col min="3845" max="3845" width="18.7109375" style="144" customWidth="1"/>
    <col min="3846" max="3846" width="16.42578125" style="144" customWidth="1"/>
    <col min="3847" max="3847" width="22.28515625" style="144" customWidth="1"/>
    <col min="3848" max="3848" width="21.28515625" style="144" customWidth="1"/>
    <col min="3849" max="4096" width="11.42578125" style="144"/>
    <col min="4097" max="4097" width="3.7109375" style="144" customWidth="1"/>
    <col min="4098" max="4098" width="27.7109375" style="144" customWidth="1"/>
    <col min="4099" max="4099" width="15.85546875" style="144" customWidth="1"/>
    <col min="4100" max="4100" width="90.42578125" style="144" customWidth="1"/>
    <col min="4101" max="4101" width="18.7109375" style="144" customWidth="1"/>
    <col min="4102" max="4102" width="16.42578125" style="144" customWidth="1"/>
    <col min="4103" max="4103" width="22.28515625" style="144" customWidth="1"/>
    <col min="4104" max="4104" width="21.28515625" style="144" customWidth="1"/>
    <col min="4105" max="4352" width="11.42578125" style="144"/>
    <col min="4353" max="4353" width="3.7109375" style="144" customWidth="1"/>
    <col min="4354" max="4354" width="27.7109375" style="144" customWidth="1"/>
    <col min="4355" max="4355" width="15.85546875" style="144" customWidth="1"/>
    <col min="4356" max="4356" width="90.42578125" style="144" customWidth="1"/>
    <col min="4357" max="4357" width="18.7109375" style="144" customWidth="1"/>
    <col min="4358" max="4358" width="16.42578125" style="144" customWidth="1"/>
    <col min="4359" max="4359" width="22.28515625" style="144" customWidth="1"/>
    <col min="4360" max="4360" width="21.28515625" style="144" customWidth="1"/>
    <col min="4361" max="4608" width="11.42578125" style="144"/>
    <col min="4609" max="4609" width="3.7109375" style="144" customWidth="1"/>
    <col min="4610" max="4610" width="27.7109375" style="144" customWidth="1"/>
    <col min="4611" max="4611" width="15.85546875" style="144" customWidth="1"/>
    <col min="4612" max="4612" width="90.42578125" style="144" customWidth="1"/>
    <col min="4613" max="4613" width="18.7109375" style="144" customWidth="1"/>
    <col min="4614" max="4614" width="16.42578125" style="144" customWidth="1"/>
    <col min="4615" max="4615" width="22.28515625" style="144" customWidth="1"/>
    <col min="4616" max="4616" width="21.28515625" style="144" customWidth="1"/>
    <col min="4617" max="4864" width="11.42578125" style="144"/>
    <col min="4865" max="4865" width="3.7109375" style="144" customWidth="1"/>
    <col min="4866" max="4866" width="27.7109375" style="144" customWidth="1"/>
    <col min="4867" max="4867" width="15.85546875" style="144" customWidth="1"/>
    <col min="4868" max="4868" width="90.42578125" style="144" customWidth="1"/>
    <col min="4869" max="4869" width="18.7109375" style="144" customWidth="1"/>
    <col min="4870" max="4870" width="16.42578125" style="144" customWidth="1"/>
    <col min="4871" max="4871" width="22.28515625" style="144" customWidth="1"/>
    <col min="4872" max="4872" width="21.28515625" style="144" customWidth="1"/>
    <col min="4873" max="5120" width="11.42578125" style="144"/>
    <col min="5121" max="5121" width="3.7109375" style="144" customWidth="1"/>
    <col min="5122" max="5122" width="27.7109375" style="144" customWidth="1"/>
    <col min="5123" max="5123" width="15.85546875" style="144" customWidth="1"/>
    <col min="5124" max="5124" width="90.42578125" style="144" customWidth="1"/>
    <col min="5125" max="5125" width="18.7109375" style="144" customWidth="1"/>
    <col min="5126" max="5126" width="16.42578125" style="144" customWidth="1"/>
    <col min="5127" max="5127" width="22.28515625" style="144" customWidth="1"/>
    <col min="5128" max="5128" width="21.28515625" style="144" customWidth="1"/>
    <col min="5129" max="5376" width="11.42578125" style="144"/>
    <col min="5377" max="5377" width="3.7109375" style="144" customWidth="1"/>
    <col min="5378" max="5378" width="27.7109375" style="144" customWidth="1"/>
    <col min="5379" max="5379" width="15.85546875" style="144" customWidth="1"/>
    <col min="5380" max="5380" width="90.42578125" style="144" customWidth="1"/>
    <col min="5381" max="5381" width="18.7109375" style="144" customWidth="1"/>
    <col min="5382" max="5382" width="16.42578125" style="144" customWidth="1"/>
    <col min="5383" max="5383" width="22.28515625" style="144" customWidth="1"/>
    <col min="5384" max="5384" width="21.28515625" style="144" customWidth="1"/>
    <col min="5385" max="5632" width="11.42578125" style="144"/>
    <col min="5633" max="5633" width="3.7109375" style="144" customWidth="1"/>
    <col min="5634" max="5634" width="27.7109375" style="144" customWidth="1"/>
    <col min="5635" max="5635" width="15.85546875" style="144" customWidth="1"/>
    <col min="5636" max="5636" width="90.42578125" style="144" customWidth="1"/>
    <col min="5637" max="5637" width="18.7109375" style="144" customWidth="1"/>
    <col min="5638" max="5638" width="16.42578125" style="144" customWidth="1"/>
    <col min="5639" max="5639" width="22.28515625" style="144" customWidth="1"/>
    <col min="5640" max="5640" width="21.28515625" style="144" customWidth="1"/>
    <col min="5641" max="5888" width="11.42578125" style="144"/>
    <col min="5889" max="5889" width="3.7109375" style="144" customWidth="1"/>
    <col min="5890" max="5890" width="27.7109375" style="144" customWidth="1"/>
    <col min="5891" max="5891" width="15.85546875" style="144" customWidth="1"/>
    <col min="5892" max="5892" width="90.42578125" style="144" customWidth="1"/>
    <col min="5893" max="5893" width="18.7109375" style="144" customWidth="1"/>
    <col min="5894" max="5894" width="16.42578125" style="144" customWidth="1"/>
    <col min="5895" max="5895" width="22.28515625" style="144" customWidth="1"/>
    <col min="5896" max="5896" width="21.28515625" style="144" customWidth="1"/>
    <col min="5897" max="6144" width="11.42578125" style="144"/>
    <col min="6145" max="6145" width="3.7109375" style="144" customWidth="1"/>
    <col min="6146" max="6146" width="27.7109375" style="144" customWidth="1"/>
    <col min="6147" max="6147" width="15.85546875" style="144" customWidth="1"/>
    <col min="6148" max="6148" width="90.42578125" style="144" customWidth="1"/>
    <col min="6149" max="6149" width="18.7109375" style="144" customWidth="1"/>
    <col min="6150" max="6150" width="16.42578125" style="144" customWidth="1"/>
    <col min="6151" max="6151" width="22.28515625" style="144" customWidth="1"/>
    <col min="6152" max="6152" width="21.28515625" style="144" customWidth="1"/>
    <col min="6153" max="6400" width="11.42578125" style="144"/>
    <col min="6401" max="6401" width="3.7109375" style="144" customWidth="1"/>
    <col min="6402" max="6402" width="27.7109375" style="144" customWidth="1"/>
    <col min="6403" max="6403" width="15.85546875" style="144" customWidth="1"/>
    <col min="6404" max="6404" width="90.42578125" style="144" customWidth="1"/>
    <col min="6405" max="6405" width="18.7109375" style="144" customWidth="1"/>
    <col min="6406" max="6406" width="16.42578125" style="144" customWidth="1"/>
    <col min="6407" max="6407" width="22.28515625" style="144" customWidth="1"/>
    <col min="6408" max="6408" width="21.28515625" style="144" customWidth="1"/>
    <col min="6409" max="6656" width="11.42578125" style="144"/>
    <col min="6657" max="6657" width="3.7109375" style="144" customWidth="1"/>
    <col min="6658" max="6658" width="27.7109375" style="144" customWidth="1"/>
    <col min="6659" max="6659" width="15.85546875" style="144" customWidth="1"/>
    <col min="6660" max="6660" width="90.42578125" style="144" customWidth="1"/>
    <col min="6661" max="6661" width="18.7109375" style="144" customWidth="1"/>
    <col min="6662" max="6662" width="16.42578125" style="144" customWidth="1"/>
    <col min="6663" max="6663" width="22.28515625" style="144" customWidth="1"/>
    <col min="6664" max="6664" width="21.28515625" style="144" customWidth="1"/>
    <col min="6665" max="6912" width="11.42578125" style="144"/>
    <col min="6913" max="6913" width="3.7109375" style="144" customWidth="1"/>
    <col min="6914" max="6914" width="27.7109375" style="144" customWidth="1"/>
    <col min="6915" max="6915" width="15.85546875" style="144" customWidth="1"/>
    <col min="6916" max="6916" width="90.42578125" style="144" customWidth="1"/>
    <col min="6917" max="6917" width="18.7109375" style="144" customWidth="1"/>
    <col min="6918" max="6918" width="16.42578125" style="144" customWidth="1"/>
    <col min="6919" max="6919" width="22.28515625" style="144" customWidth="1"/>
    <col min="6920" max="6920" width="21.28515625" style="144" customWidth="1"/>
    <col min="6921" max="7168" width="11.42578125" style="144"/>
    <col min="7169" max="7169" width="3.7109375" style="144" customWidth="1"/>
    <col min="7170" max="7170" width="27.7109375" style="144" customWidth="1"/>
    <col min="7171" max="7171" width="15.85546875" style="144" customWidth="1"/>
    <col min="7172" max="7172" width="90.42578125" style="144" customWidth="1"/>
    <col min="7173" max="7173" width="18.7109375" style="144" customWidth="1"/>
    <col min="7174" max="7174" width="16.42578125" style="144" customWidth="1"/>
    <col min="7175" max="7175" width="22.28515625" style="144" customWidth="1"/>
    <col min="7176" max="7176" width="21.28515625" style="144" customWidth="1"/>
    <col min="7177" max="7424" width="11.42578125" style="144"/>
    <col min="7425" max="7425" width="3.7109375" style="144" customWidth="1"/>
    <col min="7426" max="7426" width="27.7109375" style="144" customWidth="1"/>
    <col min="7427" max="7427" width="15.85546875" style="144" customWidth="1"/>
    <col min="7428" max="7428" width="90.42578125" style="144" customWidth="1"/>
    <col min="7429" max="7429" width="18.7109375" style="144" customWidth="1"/>
    <col min="7430" max="7430" width="16.42578125" style="144" customWidth="1"/>
    <col min="7431" max="7431" width="22.28515625" style="144" customWidth="1"/>
    <col min="7432" max="7432" width="21.28515625" style="144" customWidth="1"/>
    <col min="7433" max="7680" width="11.42578125" style="144"/>
    <col min="7681" max="7681" width="3.7109375" style="144" customWidth="1"/>
    <col min="7682" max="7682" width="27.7109375" style="144" customWidth="1"/>
    <col min="7683" max="7683" width="15.85546875" style="144" customWidth="1"/>
    <col min="7684" max="7684" width="90.42578125" style="144" customWidth="1"/>
    <col min="7685" max="7685" width="18.7109375" style="144" customWidth="1"/>
    <col min="7686" max="7686" width="16.42578125" style="144" customWidth="1"/>
    <col min="7687" max="7687" width="22.28515625" style="144" customWidth="1"/>
    <col min="7688" max="7688" width="21.28515625" style="144" customWidth="1"/>
    <col min="7689" max="7936" width="11.42578125" style="144"/>
    <col min="7937" max="7937" width="3.7109375" style="144" customWidth="1"/>
    <col min="7938" max="7938" width="27.7109375" style="144" customWidth="1"/>
    <col min="7939" max="7939" width="15.85546875" style="144" customWidth="1"/>
    <col min="7940" max="7940" width="90.42578125" style="144" customWidth="1"/>
    <col min="7941" max="7941" width="18.7109375" style="144" customWidth="1"/>
    <col min="7942" max="7942" width="16.42578125" style="144" customWidth="1"/>
    <col min="7943" max="7943" width="22.28515625" style="144" customWidth="1"/>
    <col min="7944" max="7944" width="21.28515625" style="144" customWidth="1"/>
    <col min="7945" max="8192" width="11.42578125" style="144"/>
    <col min="8193" max="8193" width="3.7109375" style="144" customWidth="1"/>
    <col min="8194" max="8194" width="27.7109375" style="144" customWidth="1"/>
    <col min="8195" max="8195" width="15.85546875" style="144" customWidth="1"/>
    <col min="8196" max="8196" width="90.42578125" style="144" customWidth="1"/>
    <col min="8197" max="8197" width="18.7109375" style="144" customWidth="1"/>
    <col min="8198" max="8198" width="16.42578125" style="144" customWidth="1"/>
    <col min="8199" max="8199" width="22.28515625" style="144" customWidth="1"/>
    <col min="8200" max="8200" width="21.28515625" style="144" customWidth="1"/>
    <col min="8201" max="8448" width="11.42578125" style="144"/>
    <col min="8449" max="8449" width="3.7109375" style="144" customWidth="1"/>
    <col min="8450" max="8450" width="27.7109375" style="144" customWidth="1"/>
    <col min="8451" max="8451" width="15.85546875" style="144" customWidth="1"/>
    <col min="8452" max="8452" width="90.42578125" style="144" customWidth="1"/>
    <col min="8453" max="8453" width="18.7109375" style="144" customWidth="1"/>
    <col min="8454" max="8454" width="16.42578125" style="144" customWidth="1"/>
    <col min="8455" max="8455" width="22.28515625" style="144" customWidth="1"/>
    <col min="8456" max="8456" width="21.28515625" style="144" customWidth="1"/>
    <col min="8457" max="8704" width="11.42578125" style="144"/>
    <col min="8705" max="8705" width="3.7109375" style="144" customWidth="1"/>
    <col min="8706" max="8706" width="27.7109375" style="144" customWidth="1"/>
    <col min="8707" max="8707" width="15.85546875" style="144" customWidth="1"/>
    <col min="8708" max="8708" width="90.42578125" style="144" customWidth="1"/>
    <col min="8709" max="8709" width="18.7109375" style="144" customWidth="1"/>
    <col min="8710" max="8710" width="16.42578125" style="144" customWidth="1"/>
    <col min="8711" max="8711" width="22.28515625" style="144" customWidth="1"/>
    <col min="8712" max="8712" width="21.28515625" style="144" customWidth="1"/>
    <col min="8713" max="8960" width="11.42578125" style="144"/>
    <col min="8961" max="8961" width="3.7109375" style="144" customWidth="1"/>
    <col min="8962" max="8962" width="27.7109375" style="144" customWidth="1"/>
    <col min="8963" max="8963" width="15.85546875" style="144" customWidth="1"/>
    <col min="8964" max="8964" width="90.42578125" style="144" customWidth="1"/>
    <col min="8965" max="8965" width="18.7109375" style="144" customWidth="1"/>
    <col min="8966" max="8966" width="16.42578125" style="144" customWidth="1"/>
    <col min="8967" max="8967" width="22.28515625" style="144" customWidth="1"/>
    <col min="8968" max="8968" width="21.28515625" style="144" customWidth="1"/>
    <col min="8969" max="9216" width="11.42578125" style="144"/>
    <col min="9217" max="9217" width="3.7109375" style="144" customWidth="1"/>
    <col min="9218" max="9218" width="27.7109375" style="144" customWidth="1"/>
    <col min="9219" max="9219" width="15.85546875" style="144" customWidth="1"/>
    <col min="9220" max="9220" width="90.42578125" style="144" customWidth="1"/>
    <col min="9221" max="9221" width="18.7109375" style="144" customWidth="1"/>
    <col min="9222" max="9222" width="16.42578125" style="144" customWidth="1"/>
    <col min="9223" max="9223" width="22.28515625" style="144" customWidth="1"/>
    <col min="9224" max="9224" width="21.28515625" style="144" customWidth="1"/>
    <col min="9225" max="9472" width="11.42578125" style="144"/>
    <col min="9473" max="9473" width="3.7109375" style="144" customWidth="1"/>
    <col min="9474" max="9474" width="27.7109375" style="144" customWidth="1"/>
    <col min="9475" max="9475" width="15.85546875" style="144" customWidth="1"/>
    <col min="9476" max="9476" width="90.42578125" style="144" customWidth="1"/>
    <col min="9477" max="9477" width="18.7109375" style="144" customWidth="1"/>
    <col min="9478" max="9478" width="16.42578125" style="144" customWidth="1"/>
    <col min="9479" max="9479" width="22.28515625" style="144" customWidth="1"/>
    <col min="9480" max="9480" width="21.28515625" style="144" customWidth="1"/>
    <col min="9481" max="9728" width="11.42578125" style="144"/>
    <col min="9729" max="9729" width="3.7109375" style="144" customWidth="1"/>
    <col min="9730" max="9730" width="27.7109375" style="144" customWidth="1"/>
    <col min="9731" max="9731" width="15.85546875" style="144" customWidth="1"/>
    <col min="9732" max="9732" width="90.42578125" style="144" customWidth="1"/>
    <col min="9733" max="9733" width="18.7109375" style="144" customWidth="1"/>
    <col min="9734" max="9734" width="16.42578125" style="144" customWidth="1"/>
    <col min="9735" max="9735" width="22.28515625" style="144" customWidth="1"/>
    <col min="9736" max="9736" width="21.28515625" style="144" customWidth="1"/>
    <col min="9737" max="9984" width="11.42578125" style="144"/>
    <col min="9985" max="9985" width="3.7109375" style="144" customWidth="1"/>
    <col min="9986" max="9986" width="27.7109375" style="144" customWidth="1"/>
    <col min="9987" max="9987" width="15.85546875" style="144" customWidth="1"/>
    <col min="9988" max="9988" width="90.42578125" style="144" customWidth="1"/>
    <col min="9989" max="9989" width="18.7109375" style="144" customWidth="1"/>
    <col min="9990" max="9990" width="16.42578125" style="144" customWidth="1"/>
    <col min="9991" max="9991" width="22.28515625" style="144" customWidth="1"/>
    <col min="9992" max="9992" width="21.28515625" style="144" customWidth="1"/>
    <col min="9993" max="10240" width="11.42578125" style="144"/>
    <col min="10241" max="10241" width="3.7109375" style="144" customWidth="1"/>
    <col min="10242" max="10242" width="27.7109375" style="144" customWidth="1"/>
    <col min="10243" max="10243" width="15.85546875" style="144" customWidth="1"/>
    <col min="10244" max="10244" width="90.42578125" style="144" customWidth="1"/>
    <col min="10245" max="10245" width="18.7109375" style="144" customWidth="1"/>
    <col min="10246" max="10246" width="16.42578125" style="144" customWidth="1"/>
    <col min="10247" max="10247" width="22.28515625" style="144" customWidth="1"/>
    <col min="10248" max="10248" width="21.28515625" style="144" customWidth="1"/>
    <col min="10249" max="10496" width="11.42578125" style="144"/>
    <col min="10497" max="10497" width="3.7109375" style="144" customWidth="1"/>
    <col min="10498" max="10498" width="27.7109375" style="144" customWidth="1"/>
    <col min="10499" max="10499" width="15.85546875" style="144" customWidth="1"/>
    <col min="10500" max="10500" width="90.42578125" style="144" customWidth="1"/>
    <col min="10501" max="10501" width="18.7109375" style="144" customWidth="1"/>
    <col min="10502" max="10502" width="16.42578125" style="144" customWidth="1"/>
    <col min="10503" max="10503" width="22.28515625" style="144" customWidth="1"/>
    <col min="10504" max="10504" width="21.28515625" style="144" customWidth="1"/>
    <col min="10505" max="10752" width="11.42578125" style="144"/>
    <col min="10753" max="10753" width="3.7109375" style="144" customWidth="1"/>
    <col min="10754" max="10754" width="27.7109375" style="144" customWidth="1"/>
    <col min="10755" max="10755" width="15.85546875" style="144" customWidth="1"/>
    <col min="10756" max="10756" width="90.42578125" style="144" customWidth="1"/>
    <col min="10757" max="10757" width="18.7109375" style="144" customWidth="1"/>
    <col min="10758" max="10758" width="16.42578125" style="144" customWidth="1"/>
    <col min="10759" max="10759" width="22.28515625" style="144" customWidth="1"/>
    <col min="10760" max="10760" width="21.28515625" style="144" customWidth="1"/>
    <col min="10761" max="11008" width="11.42578125" style="144"/>
    <col min="11009" max="11009" width="3.7109375" style="144" customWidth="1"/>
    <col min="11010" max="11010" width="27.7109375" style="144" customWidth="1"/>
    <col min="11011" max="11011" width="15.85546875" style="144" customWidth="1"/>
    <col min="11012" max="11012" width="90.42578125" style="144" customWidth="1"/>
    <col min="11013" max="11013" width="18.7109375" style="144" customWidth="1"/>
    <col min="11014" max="11014" width="16.42578125" style="144" customWidth="1"/>
    <col min="11015" max="11015" width="22.28515625" style="144" customWidth="1"/>
    <col min="11016" max="11016" width="21.28515625" style="144" customWidth="1"/>
    <col min="11017" max="11264" width="11.42578125" style="144"/>
    <col min="11265" max="11265" width="3.7109375" style="144" customWidth="1"/>
    <col min="11266" max="11266" width="27.7109375" style="144" customWidth="1"/>
    <col min="11267" max="11267" width="15.85546875" style="144" customWidth="1"/>
    <col min="11268" max="11268" width="90.42578125" style="144" customWidth="1"/>
    <col min="11269" max="11269" width="18.7109375" style="144" customWidth="1"/>
    <col min="11270" max="11270" width="16.42578125" style="144" customWidth="1"/>
    <col min="11271" max="11271" width="22.28515625" style="144" customWidth="1"/>
    <col min="11272" max="11272" width="21.28515625" style="144" customWidth="1"/>
    <col min="11273" max="11520" width="11.42578125" style="144"/>
    <col min="11521" max="11521" width="3.7109375" style="144" customWidth="1"/>
    <col min="11522" max="11522" width="27.7109375" style="144" customWidth="1"/>
    <col min="11523" max="11523" width="15.85546875" style="144" customWidth="1"/>
    <col min="11524" max="11524" width="90.42578125" style="144" customWidth="1"/>
    <col min="11525" max="11525" width="18.7109375" style="144" customWidth="1"/>
    <col min="11526" max="11526" width="16.42578125" style="144" customWidth="1"/>
    <col min="11527" max="11527" width="22.28515625" style="144" customWidth="1"/>
    <col min="11528" max="11528" width="21.28515625" style="144" customWidth="1"/>
    <col min="11529" max="11776" width="11.42578125" style="144"/>
    <col min="11777" max="11777" width="3.7109375" style="144" customWidth="1"/>
    <col min="11778" max="11778" width="27.7109375" style="144" customWidth="1"/>
    <col min="11779" max="11779" width="15.85546875" style="144" customWidth="1"/>
    <col min="11780" max="11780" width="90.42578125" style="144" customWidth="1"/>
    <col min="11781" max="11781" width="18.7109375" style="144" customWidth="1"/>
    <col min="11782" max="11782" width="16.42578125" style="144" customWidth="1"/>
    <col min="11783" max="11783" width="22.28515625" style="144" customWidth="1"/>
    <col min="11784" max="11784" width="21.28515625" style="144" customWidth="1"/>
    <col min="11785" max="12032" width="11.42578125" style="144"/>
    <col min="12033" max="12033" width="3.7109375" style="144" customWidth="1"/>
    <col min="12034" max="12034" width="27.7109375" style="144" customWidth="1"/>
    <col min="12035" max="12035" width="15.85546875" style="144" customWidth="1"/>
    <col min="12036" max="12036" width="90.42578125" style="144" customWidth="1"/>
    <col min="12037" max="12037" width="18.7109375" style="144" customWidth="1"/>
    <col min="12038" max="12038" width="16.42578125" style="144" customWidth="1"/>
    <col min="12039" max="12039" width="22.28515625" style="144" customWidth="1"/>
    <col min="12040" max="12040" width="21.28515625" style="144" customWidth="1"/>
    <col min="12041" max="12288" width="11.42578125" style="144"/>
    <col min="12289" max="12289" width="3.7109375" style="144" customWidth="1"/>
    <col min="12290" max="12290" width="27.7109375" style="144" customWidth="1"/>
    <col min="12291" max="12291" width="15.85546875" style="144" customWidth="1"/>
    <col min="12292" max="12292" width="90.42578125" style="144" customWidth="1"/>
    <col min="12293" max="12293" width="18.7109375" style="144" customWidth="1"/>
    <col min="12294" max="12294" width="16.42578125" style="144" customWidth="1"/>
    <col min="12295" max="12295" width="22.28515625" style="144" customWidth="1"/>
    <col min="12296" max="12296" width="21.28515625" style="144" customWidth="1"/>
    <col min="12297" max="12544" width="11.42578125" style="144"/>
    <col min="12545" max="12545" width="3.7109375" style="144" customWidth="1"/>
    <col min="12546" max="12546" width="27.7109375" style="144" customWidth="1"/>
    <col min="12547" max="12547" width="15.85546875" style="144" customWidth="1"/>
    <col min="12548" max="12548" width="90.42578125" style="144" customWidth="1"/>
    <col min="12549" max="12549" width="18.7109375" style="144" customWidth="1"/>
    <col min="12550" max="12550" width="16.42578125" style="144" customWidth="1"/>
    <col min="12551" max="12551" width="22.28515625" style="144" customWidth="1"/>
    <col min="12552" max="12552" width="21.28515625" style="144" customWidth="1"/>
    <col min="12553" max="12800" width="11.42578125" style="144"/>
    <col min="12801" max="12801" width="3.7109375" style="144" customWidth="1"/>
    <col min="12802" max="12802" width="27.7109375" style="144" customWidth="1"/>
    <col min="12803" max="12803" width="15.85546875" style="144" customWidth="1"/>
    <col min="12804" max="12804" width="90.42578125" style="144" customWidth="1"/>
    <col min="12805" max="12805" width="18.7109375" style="144" customWidth="1"/>
    <col min="12806" max="12806" width="16.42578125" style="144" customWidth="1"/>
    <col min="12807" max="12807" width="22.28515625" style="144" customWidth="1"/>
    <col min="12808" max="12808" width="21.28515625" style="144" customWidth="1"/>
    <col min="12809" max="13056" width="11.42578125" style="144"/>
    <col min="13057" max="13057" width="3.7109375" style="144" customWidth="1"/>
    <col min="13058" max="13058" width="27.7109375" style="144" customWidth="1"/>
    <col min="13059" max="13059" width="15.85546875" style="144" customWidth="1"/>
    <col min="13060" max="13060" width="90.42578125" style="144" customWidth="1"/>
    <col min="13061" max="13061" width="18.7109375" style="144" customWidth="1"/>
    <col min="13062" max="13062" width="16.42578125" style="144" customWidth="1"/>
    <col min="13063" max="13063" width="22.28515625" style="144" customWidth="1"/>
    <col min="13064" max="13064" width="21.28515625" style="144" customWidth="1"/>
    <col min="13065" max="13312" width="11.42578125" style="144"/>
    <col min="13313" max="13313" width="3.7109375" style="144" customWidth="1"/>
    <col min="13314" max="13314" width="27.7109375" style="144" customWidth="1"/>
    <col min="13315" max="13315" width="15.85546875" style="144" customWidth="1"/>
    <col min="13316" max="13316" width="90.42578125" style="144" customWidth="1"/>
    <col min="13317" max="13317" width="18.7109375" style="144" customWidth="1"/>
    <col min="13318" max="13318" width="16.42578125" style="144" customWidth="1"/>
    <col min="13319" max="13319" width="22.28515625" style="144" customWidth="1"/>
    <col min="13320" max="13320" width="21.28515625" style="144" customWidth="1"/>
    <col min="13321" max="13568" width="11.42578125" style="144"/>
    <col min="13569" max="13569" width="3.7109375" style="144" customWidth="1"/>
    <col min="13570" max="13570" width="27.7109375" style="144" customWidth="1"/>
    <col min="13571" max="13571" width="15.85546875" style="144" customWidth="1"/>
    <col min="13572" max="13572" width="90.42578125" style="144" customWidth="1"/>
    <col min="13573" max="13573" width="18.7109375" style="144" customWidth="1"/>
    <col min="13574" max="13574" width="16.42578125" style="144" customWidth="1"/>
    <col min="13575" max="13575" width="22.28515625" style="144" customWidth="1"/>
    <col min="13576" max="13576" width="21.28515625" style="144" customWidth="1"/>
    <col min="13577" max="13824" width="11.42578125" style="144"/>
    <col min="13825" max="13825" width="3.7109375" style="144" customWidth="1"/>
    <col min="13826" max="13826" width="27.7109375" style="144" customWidth="1"/>
    <col min="13827" max="13827" width="15.85546875" style="144" customWidth="1"/>
    <col min="13828" max="13828" width="90.42578125" style="144" customWidth="1"/>
    <col min="13829" max="13829" width="18.7109375" style="144" customWidth="1"/>
    <col min="13830" max="13830" width="16.42578125" style="144" customWidth="1"/>
    <col min="13831" max="13831" width="22.28515625" style="144" customWidth="1"/>
    <col min="13832" max="13832" width="21.28515625" style="144" customWidth="1"/>
    <col min="13833" max="14080" width="11.42578125" style="144"/>
    <col min="14081" max="14081" width="3.7109375" style="144" customWidth="1"/>
    <col min="14082" max="14082" width="27.7109375" style="144" customWidth="1"/>
    <col min="14083" max="14083" width="15.85546875" style="144" customWidth="1"/>
    <col min="14084" max="14084" width="90.42578125" style="144" customWidth="1"/>
    <col min="14085" max="14085" width="18.7109375" style="144" customWidth="1"/>
    <col min="14086" max="14086" width="16.42578125" style="144" customWidth="1"/>
    <col min="14087" max="14087" width="22.28515625" style="144" customWidth="1"/>
    <col min="14088" max="14088" width="21.28515625" style="144" customWidth="1"/>
    <col min="14089" max="14336" width="11.42578125" style="144"/>
    <col min="14337" max="14337" width="3.7109375" style="144" customWidth="1"/>
    <col min="14338" max="14338" width="27.7109375" style="144" customWidth="1"/>
    <col min="14339" max="14339" width="15.85546875" style="144" customWidth="1"/>
    <col min="14340" max="14340" width="90.42578125" style="144" customWidth="1"/>
    <col min="14341" max="14341" width="18.7109375" style="144" customWidth="1"/>
    <col min="14342" max="14342" width="16.42578125" style="144" customWidth="1"/>
    <col min="14343" max="14343" width="22.28515625" style="144" customWidth="1"/>
    <col min="14344" max="14344" width="21.28515625" style="144" customWidth="1"/>
    <col min="14345" max="14592" width="11.42578125" style="144"/>
    <col min="14593" max="14593" width="3.7109375" style="144" customWidth="1"/>
    <col min="14594" max="14594" width="27.7109375" style="144" customWidth="1"/>
    <col min="14595" max="14595" width="15.85546875" style="144" customWidth="1"/>
    <col min="14596" max="14596" width="90.42578125" style="144" customWidth="1"/>
    <col min="14597" max="14597" width="18.7109375" style="144" customWidth="1"/>
    <col min="14598" max="14598" width="16.42578125" style="144" customWidth="1"/>
    <col min="14599" max="14599" width="22.28515625" style="144" customWidth="1"/>
    <col min="14600" max="14600" width="21.28515625" style="144" customWidth="1"/>
    <col min="14601" max="14848" width="11.42578125" style="144"/>
    <col min="14849" max="14849" width="3.7109375" style="144" customWidth="1"/>
    <col min="14850" max="14850" width="27.7109375" style="144" customWidth="1"/>
    <col min="14851" max="14851" width="15.85546875" style="144" customWidth="1"/>
    <col min="14852" max="14852" width="90.42578125" style="144" customWidth="1"/>
    <col min="14853" max="14853" width="18.7109375" style="144" customWidth="1"/>
    <col min="14854" max="14854" width="16.42578125" style="144" customWidth="1"/>
    <col min="14855" max="14855" width="22.28515625" style="144" customWidth="1"/>
    <col min="14856" max="14856" width="21.28515625" style="144" customWidth="1"/>
    <col min="14857" max="15104" width="11.42578125" style="144"/>
    <col min="15105" max="15105" width="3.7109375" style="144" customWidth="1"/>
    <col min="15106" max="15106" width="27.7109375" style="144" customWidth="1"/>
    <col min="15107" max="15107" width="15.85546875" style="144" customWidth="1"/>
    <col min="15108" max="15108" width="90.42578125" style="144" customWidth="1"/>
    <col min="15109" max="15109" width="18.7109375" style="144" customWidth="1"/>
    <col min="15110" max="15110" width="16.42578125" style="144" customWidth="1"/>
    <col min="15111" max="15111" width="22.28515625" style="144" customWidth="1"/>
    <col min="15112" max="15112" width="21.28515625" style="144" customWidth="1"/>
    <col min="15113" max="15360" width="11.42578125" style="144"/>
    <col min="15361" max="15361" width="3.7109375" style="144" customWidth="1"/>
    <col min="15362" max="15362" width="27.7109375" style="144" customWidth="1"/>
    <col min="15363" max="15363" width="15.85546875" style="144" customWidth="1"/>
    <col min="15364" max="15364" width="90.42578125" style="144" customWidth="1"/>
    <col min="15365" max="15365" width="18.7109375" style="144" customWidth="1"/>
    <col min="15366" max="15366" width="16.42578125" style="144" customWidth="1"/>
    <col min="15367" max="15367" width="22.28515625" style="144" customWidth="1"/>
    <col min="15368" max="15368" width="21.28515625" style="144" customWidth="1"/>
    <col min="15369" max="15616" width="11.42578125" style="144"/>
    <col min="15617" max="15617" width="3.7109375" style="144" customWidth="1"/>
    <col min="15618" max="15618" width="27.7109375" style="144" customWidth="1"/>
    <col min="15619" max="15619" width="15.85546875" style="144" customWidth="1"/>
    <col min="15620" max="15620" width="90.42578125" style="144" customWidth="1"/>
    <col min="15621" max="15621" width="18.7109375" style="144" customWidth="1"/>
    <col min="15622" max="15622" width="16.42578125" style="144" customWidth="1"/>
    <col min="15623" max="15623" width="22.28515625" style="144" customWidth="1"/>
    <col min="15624" max="15624" width="21.28515625" style="144" customWidth="1"/>
    <col min="15625" max="15872" width="11.42578125" style="144"/>
    <col min="15873" max="15873" width="3.7109375" style="144" customWidth="1"/>
    <col min="15874" max="15874" width="27.7109375" style="144" customWidth="1"/>
    <col min="15875" max="15875" width="15.85546875" style="144" customWidth="1"/>
    <col min="15876" max="15876" width="90.42578125" style="144" customWidth="1"/>
    <col min="15877" max="15877" width="18.7109375" style="144" customWidth="1"/>
    <col min="15878" max="15878" width="16.42578125" style="144" customWidth="1"/>
    <col min="15879" max="15879" width="22.28515625" style="144" customWidth="1"/>
    <col min="15880" max="15880" width="21.28515625" style="144" customWidth="1"/>
    <col min="15881" max="16128" width="11.42578125" style="144"/>
    <col min="16129" max="16129" width="3.7109375" style="144" customWidth="1"/>
    <col min="16130" max="16130" width="27.7109375" style="144" customWidth="1"/>
    <col min="16131" max="16131" width="15.85546875" style="144" customWidth="1"/>
    <col min="16132" max="16132" width="90.42578125" style="144" customWidth="1"/>
    <col min="16133" max="16133" width="18.7109375" style="144" customWidth="1"/>
    <col min="16134" max="16134" width="16.42578125" style="144" customWidth="1"/>
    <col min="16135" max="16135" width="22.28515625" style="144" customWidth="1"/>
    <col min="16136" max="16136" width="21.28515625" style="144" customWidth="1"/>
    <col min="16137" max="16384" width="11.42578125" style="144"/>
  </cols>
  <sheetData>
    <row r="1" spans="1:19" s="783" customFormat="1" ht="27.75" customHeight="1" x14ac:dyDescent="0.3">
      <c r="A1" s="779"/>
      <c r="B1" s="780"/>
      <c r="C1" s="1348" t="s">
        <v>2066</v>
      </c>
      <c r="D1" s="1348"/>
      <c r="E1" s="1349" t="s">
        <v>3098</v>
      </c>
      <c r="F1" s="781"/>
      <c r="G1" s="781"/>
      <c r="H1" s="781"/>
      <c r="I1" s="782"/>
      <c r="J1" s="782"/>
      <c r="K1" s="782"/>
      <c r="L1" s="782"/>
      <c r="M1" s="782"/>
      <c r="N1" s="782"/>
      <c r="O1" s="782"/>
      <c r="P1" s="782"/>
      <c r="Q1" s="782"/>
      <c r="R1" s="782"/>
      <c r="S1" s="782"/>
    </row>
    <row r="2" spans="1:19" s="783" customFormat="1" ht="28.5" customHeight="1" thickBot="1" x14ac:dyDescent="0.3">
      <c r="A2" s="779"/>
      <c r="B2" s="784"/>
      <c r="C2" s="1351" t="s">
        <v>2067</v>
      </c>
      <c r="D2" s="1351"/>
      <c r="E2" s="1350"/>
      <c r="F2" s="785"/>
      <c r="G2" s="785"/>
      <c r="H2" s="786"/>
      <c r="I2" s="787"/>
      <c r="J2" s="787"/>
      <c r="K2" s="787"/>
      <c r="L2" s="787"/>
      <c r="M2" s="787"/>
      <c r="N2" s="787"/>
      <c r="O2" s="787"/>
      <c r="P2" s="787"/>
      <c r="Q2" s="787"/>
      <c r="R2" s="787"/>
      <c r="S2" s="787"/>
    </row>
    <row r="3" spans="1:19" ht="18.75" customHeight="1" x14ac:dyDescent="0.25">
      <c r="B3" s="1352" t="s">
        <v>163</v>
      </c>
      <c r="C3" s="789" t="s">
        <v>162</v>
      </c>
      <c r="D3" s="1353">
        <v>45162</v>
      </c>
      <c r="E3" s="1354"/>
      <c r="F3" s="790"/>
      <c r="G3" s="790"/>
      <c r="H3" s="790"/>
    </row>
    <row r="4" spans="1:19" ht="18.75" customHeight="1" x14ac:dyDescent="0.25">
      <c r="B4" s="1337"/>
      <c r="C4" s="791" t="s">
        <v>2068</v>
      </c>
      <c r="D4" s="1355">
        <f>+D3+100</f>
        <v>45262</v>
      </c>
      <c r="E4" s="1356"/>
      <c r="F4" s="790"/>
      <c r="G4" s="790"/>
      <c r="H4" s="790"/>
    </row>
    <row r="5" spans="1:19" ht="18.75" customHeight="1" x14ac:dyDescent="0.25">
      <c r="B5" s="792" t="s">
        <v>2069</v>
      </c>
      <c r="C5" s="1344" t="s">
        <v>2070</v>
      </c>
      <c r="D5" s="1325"/>
      <c r="E5" s="1326"/>
      <c r="F5" s="793"/>
      <c r="G5" s="793"/>
      <c r="H5" s="793"/>
    </row>
    <row r="6" spans="1:19" ht="18.75" customHeight="1" x14ac:dyDescent="0.25">
      <c r="B6" s="792" t="s">
        <v>2071</v>
      </c>
      <c r="C6" s="1344" t="s">
        <v>2072</v>
      </c>
      <c r="D6" s="1325"/>
      <c r="E6" s="1326"/>
      <c r="F6" s="793"/>
      <c r="G6" s="793"/>
      <c r="H6" s="793"/>
    </row>
    <row r="7" spans="1:19" ht="18.75" customHeight="1" x14ac:dyDescent="0.25">
      <c r="B7" s="792" t="s">
        <v>302</v>
      </c>
      <c r="C7" s="1344" t="s">
        <v>2073</v>
      </c>
      <c r="D7" s="1325"/>
      <c r="E7" s="1326"/>
      <c r="F7" s="794"/>
      <c r="G7" s="794"/>
      <c r="H7" s="794"/>
    </row>
    <row r="8" spans="1:19" ht="18.75" customHeight="1" x14ac:dyDescent="0.25">
      <c r="B8" s="792" t="s">
        <v>88</v>
      </c>
      <c r="C8" s="1344" t="s">
        <v>1336</v>
      </c>
      <c r="D8" s="1325"/>
      <c r="E8" s="1326"/>
      <c r="F8" s="794"/>
      <c r="G8" s="794"/>
      <c r="H8" s="794"/>
    </row>
    <row r="9" spans="1:19" ht="18.75" customHeight="1" x14ac:dyDescent="0.25">
      <c r="B9" s="792" t="s">
        <v>2074</v>
      </c>
      <c r="C9" s="1344" t="s">
        <v>308</v>
      </c>
      <c r="D9" s="1325"/>
      <c r="E9" s="1326"/>
      <c r="F9" s="794"/>
      <c r="G9" s="794"/>
      <c r="H9" s="794"/>
    </row>
    <row r="10" spans="1:19" ht="18.75" customHeight="1" x14ac:dyDescent="0.25">
      <c r="B10" s="792" t="s">
        <v>2075</v>
      </c>
      <c r="C10" s="1344" t="s">
        <v>3079</v>
      </c>
      <c r="D10" s="1325"/>
      <c r="E10" s="1326"/>
      <c r="F10" s="793"/>
      <c r="G10" s="793"/>
      <c r="H10" s="793"/>
    </row>
    <row r="11" spans="1:19" ht="18.75" customHeight="1" x14ac:dyDescent="0.25">
      <c r="B11" s="826" t="s">
        <v>2076</v>
      </c>
      <c r="C11" s="1344" t="s">
        <v>3099</v>
      </c>
      <c r="D11" s="1325"/>
      <c r="E11" s="1326"/>
      <c r="F11" s="794"/>
      <c r="G11" s="794"/>
      <c r="H11" s="794"/>
    </row>
    <row r="12" spans="1:19" ht="18.75" customHeight="1" thickBot="1" x14ac:dyDescent="0.3">
      <c r="B12" s="795" t="s">
        <v>2077</v>
      </c>
      <c r="C12" s="1345">
        <v>100000</v>
      </c>
      <c r="D12" s="1346"/>
      <c r="E12" s="1347"/>
      <c r="F12" s="796"/>
      <c r="G12" s="796"/>
      <c r="H12" s="796"/>
    </row>
    <row r="13" spans="1:19" ht="18.75" customHeight="1" thickBot="1" x14ac:dyDescent="0.3">
      <c r="B13" s="1323" t="s">
        <v>2078</v>
      </c>
      <c r="C13" s="797" t="s">
        <v>2079</v>
      </c>
      <c r="D13" s="798" t="s">
        <v>2080</v>
      </c>
      <c r="E13" s="799" t="s">
        <v>2081</v>
      </c>
      <c r="F13" s="796"/>
      <c r="G13" s="796"/>
      <c r="H13" s="796"/>
    </row>
    <row r="14" spans="1:19" ht="18.75" customHeight="1" x14ac:dyDescent="0.25">
      <c r="B14" s="1323"/>
      <c r="C14" s="800" t="s">
        <v>3100</v>
      </c>
      <c r="D14" s="801" t="s">
        <v>3101</v>
      </c>
      <c r="E14" s="802">
        <v>100000</v>
      </c>
      <c r="F14" s="803"/>
      <c r="G14" s="803"/>
      <c r="H14" s="803"/>
    </row>
    <row r="15" spans="1:19" ht="18.75" customHeight="1" x14ac:dyDescent="0.25">
      <c r="B15" s="1323"/>
      <c r="C15" s="800"/>
      <c r="D15" s="801"/>
      <c r="E15" s="802">
        <v>0</v>
      </c>
      <c r="F15" s="803"/>
      <c r="G15" s="803"/>
      <c r="H15" s="803"/>
    </row>
    <row r="16" spans="1:19" ht="18.75" customHeight="1" x14ac:dyDescent="0.25">
      <c r="B16" s="1323"/>
      <c r="C16" s="800"/>
      <c r="D16" s="801"/>
      <c r="E16" s="804"/>
      <c r="F16" s="803"/>
      <c r="G16" s="803"/>
      <c r="H16" s="803"/>
    </row>
    <row r="17" spans="1:8" ht="18.75" customHeight="1" x14ac:dyDescent="0.25">
      <c r="B17" s="792" t="s">
        <v>2083</v>
      </c>
      <c r="C17" s="1324">
        <f>SUM(E14:E16)</f>
        <v>100000</v>
      </c>
      <c r="D17" s="1325"/>
      <c r="E17" s="1326"/>
      <c r="F17" s="796"/>
      <c r="G17" s="796"/>
      <c r="H17" s="796"/>
    </row>
    <row r="18" spans="1:8" ht="18.75" customHeight="1" x14ac:dyDescent="0.25">
      <c r="B18" s="792" t="s">
        <v>2084</v>
      </c>
      <c r="C18" s="1327">
        <f>+C17/C12</f>
        <v>1</v>
      </c>
      <c r="D18" s="1328"/>
      <c r="E18" s="1329"/>
      <c r="F18" s="805"/>
      <c r="G18" s="805"/>
      <c r="H18" s="805"/>
    </row>
    <row r="19" spans="1:8" ht="18.75" customHeight="1" x14ac:dyDescent="0.25">
      <c r="B19" s="792" t="s">
        <v>2085</v>
      </c>
      <c r="C19" s="1344">
        <v>1</v>
      </c>
      <c r="D19" s="1325"/>
      <c r="E19" s="1326"/>
      <c r="F19" s="793"/>
      <c r="G19" s="793"/>
      <c r="H19" s="793"/>
    </row>
    <row r="20" spans="1:8" ht="18.75" customHeight="1" x14ac:dyDescent="0.25">
      <c r="B20" s="1337" t="s">
        <v>2086</v>
      </c>
      <c r="C20" s="806" t="s">
        <v>2087</v>
      </c>
      <c r="D20" s="1002"/>
      <c r="E20" s="808"/>
      <c r="F20" s="793"/>
      <c r="G20" s="793"/>
      <c r="H20" s="793"/>
    </row>
    <row r="21" spans="1:8" ht="18.75" customHeight="1" x14ac:dyDescent="0.25">
      <c r="B21" s="1337"/>
      <c r="C21" s="806" t="s">
        <v>2088</v>
      </c>
      <c r="D21" s="809" t="s">
        <v>2089</v>
      </c>
      <c r="E21" s="808"/>
      <c r="F21" s="793"/>
      <c r="G21" s="793"/>
      <c r="H21" s="793"/>
    </row>
    <row r="22" spans="1:8" ht="18.75" customHeight="1" x14ac:dyDescent="0.25">
      <c r="B22" s="1337"/>
      <c r="C22" s="806" t="s">
        <v>2090</v>
      </c>
      <c r="D22" s="1002"/>
      <c r="E22" s="808"/>
      <c r="F22" s="793"/>
      <c r="G22" s="793"/>
      <c r="H22" s="793"/>
    </row>
    <row r="23" spans="1:8" ht="18.75" customHeight="1" x14ac:dyDescent="0.25">
      <c r="B23" s="792" t="s">
        <v>2091</v>
      </c>
      <c r="C23" s="1338" t="s">
        <v>2092</v>
      </c>
      <c r="D23" s="1321"/>
      <c r="E23" s="1322"/>
      <c r="F23" s="793"/>
      <c r="G23" s="793"/>
      <c r="H23" s="793"/>
    </row>
    <row r="24" spans="1:8" ht="18.75" customHeight="1" x14ac:dyDescent="0.25">
      <c r="B24" s="792" t="s">
        <v>153</v>
      </c>
      <c r="C24" s="1338" t="s">
        <v>2093</v>
      </c>
      <c r="D24" s="1321"/>
      <c r="E24" s="1322"/>
      <c r="F24" s="793"/>
      <c r="G24" s="793"/>
      <c r="H24" s="793"/>
    </row>
    <row r="25" spans="1:8" ht="18.75" customHeight="1" thickBot="1" x14ac:dyDescent="0.3">
      <c r="B25" s="810" t="s">
        <v>2094</v>
      </c>
      <c r="C25" s="1339">
        <v>4</v>
      </c>
      <c r="D25" s="1340"/>
      <c r="E25" s="808" t="s">
        <v>2095</v>
      </c>
      <c r="F25" s="793"/>
      <c r="G25" s="793"/>
      <c r="H25" s="793"/>
    </row>
    <row r="26" spans="1:8" ht="33.75" customHeight="1" x14ac:dyDescent="0.25">
      <c r="A26" s="788" t="s">
        <v>2096</v>
      </c>
      <c r="B26" s="864" t="s">
        <v>2097</v>
      </c>
      <c r="C26" s="1341" t="s">
        <v>2139</v>
      </c>
      <c r="D26" s="1342"/>
      <c r="E26" s="1343"/>
      <c r="F26" s="793"/>
      <c r="G26" s="793"/>
      <c r="H26" s="793"/>
    </row>
    <row r="27" spans="1:8" ht="15.75" x14ac:dyDescent="0.25">
      <c r="B27" s="811" t="s">
        <v>2098</v>
      </c>
      <c r="C27" s="1320">
        <v>300</v>
      </c>
      <c r="D27" s="1321"/>
      <c r="E27" s="1322"/>
      <c r="F27" s="812"/>
      <c r="G27" s="812"/>
      <c r="H27" s="812"/>
    </row>
    <row r="28" spans="1:8" ht="22.5" customHeight="1" x14ac:dyDescent="0.25">
      <c r="A28" s="788" t="s">
        <v>2099</v>
      </c>
      <c r="B28" s="811" t="s">
        <v>2100</v>
      </c>
      <c r="C28" s="1317" t="s">
        <v>2869</v>
      </c>
      <c r="D28" s="1318"/>
      <c r="E28" s="1319"/>
      <c r="F28" s="812"/>
      <c r="G28" s="812"/>
      <c r="H28" s="812"/>
    </row>
    <row r="29" spans="1:8" ht="33" x14ac:dyDescent="0.25">
      <c r="A29" s="788" t="s">
        <v>2099</v>
      </c>
      <c r="B29" s="811" t="s">
        <v>2103</v>
      </c>
      <c r="C29" s="1320" t="s">
        <v>2870</v>
      </c>
      <c r="D29" s="1321"/>
      <c r="E29" s="1322"/>
      <c r="F29" s="813"/>
      <c r="G29" s="813"/>
      <c r="H29" s="813"/>
    </row>
    <row r="30" spans="1:8" ht="15.75" x14ac:dyDescent="0.25">
      <c r="B30" s="1330" t="s">
        <v>2105</v>
      </c>
      <c r="C30" s="814" t="s">
        <v>2106</v>
      </c>
      <c r="D30" s="815"/>
      <c r="E30" s="816"/>
      <c r="F30" s="817"/>
      <c r="G30" s="817"/>
      <c r="H30" s="817"/>
    </row>
    <row r="31" spans="1:8" ht="16.5" thickBot="1" x14ac:dyDescent="0.3">
      <c r="B31" s="1331"/>
      <c r="C31" s="814" t="s">
        <v>2107</v>
      </c>
      <c r="D31" s="97" t="s">
        <v>2089</v>
      </c>
      <c r="E31" s="816"/>
      <c r="F31" s="817"/>
      <c r="G31" s="817"/>
      <c r="H31" s="817"/>
    </row>
    <row r="32" spans="1:8" ht="23.25" customHeight="1" x14ac:dyDescent="0.25">
      <c r="B32" s="818" t="s">
        <v>2108</v>
      </c>
      <c r="C32" s="1332" t="s">
        <v>2871</v>
      </c>
      <c r="D32" s="1333"/>
      <c r="E32" s="1334" t="s">
        <v>2109</v>
      </c>
      <c r="F32" s="819"/>
      <c r="G32" s="819"/>
      <c r="H32" s="819"/>
    </row>
    <row r="33" spans="1:8" ht="64.5" x14ac:dyDescent="0.25">
      <c r="A33" s="788" t="s">
        <v>2102</v>
      </c>
      <c r="B33" s="820" t="s">
        <v>2111</v>
      </c>
      <c r="C33" s="1335" t="s">
        <v>3102</v>
      </c>
      <c r="D33" s="1336"/>
      <c r="E33" s="1334"/>
      <c r="F33" s="821"/>
      <c r="G33" s="821"/>
      <c r="H33" s="821"/>
    </row>
    <row r="34" spans="1:8" ht="21.75" customHeight="1" x14ac:dyDescent="0.25">
      <c r="B34" s="973" t="s">
        <v>2108</v>
      </c>
      <c r="C34" s="1311" t="s">
        <v>2872</v>
      </c>
      <c r="D34" s="1312"/>
      <c r="E34" s="1313" t="s">
        <v>2112</v>
      </c>
      <c r="F34" s="819"/>
      <c r="G34" s="819"/>
      <c r="H34" s="819"/>
    </row>
    <row r="35" spans="1:8" ht="96.75" thickBot="1" x14ac:dyDescent="0.3">
      <c r="A35" s="788" t="s">
        <v>2136</v>
      </c>
      <c r="B35" s="974" t="s">
        <v>2114</v>
      </c>
      <c r="C35" s="1315" t="s">
        <v>2229</v>
      </c>
      <c r="D35" s="1316"/>
      <c r="E35" s="1314"/>
      <c r="F35" s="821"/>
      <c r="G35" s="821"/>
      <c r="H35" s="821"/>
    </row>
  </sheetData>
  <mergeCells count="33">
    <mergeCell ref="C34:D34"/>
    <mergeCell ref="E34:E35"/>
    <mergeCell ref="C35:D35"/>
    <mergeCell ref="C28:E28"/>
    <mergeCell ref="C29:E29"/>
    <mergeCell ref="B13:B16"/>
    <mergeCell ref="C17:E17"/>
    <mergeCell ref="C18:E18"/>
    <mergeCell ref="B30:B31"/>
    <mergeCell ref="C32:D32"/>
    <mergeCell ref="E32:E33"/>
    <mergeCell ref="C33:D33"/>
    <mergeCell ref="B20:B22"/>
    <mergeCell ref="C23:E23"/>
    <mergeCell ref="C24:E24"/>
    <mergeCell ref="C25:D25"/>
    <mergeCell ref="C26:E26"/>
    <mergeCell ref="C27:E27"/>
    <mergeCell ref="C19:E19"/>
    <mergeCell ref="C5:E5"/>
    <mergeCell ref="C6:E6"/>
    <mergeCell ref="C7:E7"/>
    <mergeCell ref="C8:E8"/>
    <mergeCell ref="C9:E9"/>
    <mergeCell ref="C10:E10"/>
    <mergeCell ref="C11:E11"/>
    <mergeCell ref="C12:E12"/>
    <mergeCell ref="C1:D1"/>
    <mergeCell ref="E1:E2"/>
    <mergeCell ref="C2:D2"/>
    <mergeCell ref="B3:B4"/>
    <mergeCell ref="D3:E3"/>
    <mergeCell ref="D4:E4"/>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00B050"/>
    <pageSetUpPr fitToPage="1"/>
  </sheetPr>
  <dimension ref="A1:X44"/>
  <sheetViews>
    <sheetView view="pageBreakPreview" zoomScaleNormal="100" zoomScaleSheetLayoutView="100" workbookViewId="0">
      <selection activeCell="I14" sqref="I14:J14"/>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8.140625" style="135" customWidth="1"/>
    <col min="5" max="5" width="9.5703125" style="102" customWidth="1"/>
    <col min="6" max="6" width="6"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359</v>
      </c>
      <c r="E2" s="145"/>
      <c r="F2" s="146"/>
      <c r="G2" s="146"/>
      <c r="H2" s="146"/>
      <c r="I2" s="146" t="s">
        <v>309</v>
      </c>
      <c r="J2" s="153" t="s">
        <v>2476</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148" t="s">
        <v>724</v>
      </c>
      <c r="E4" s="149"/>
      <c r="F4" s="165"/>
      <c r="G4" s="165"/>
      <c r="H4" s="165"/>
      <c r="I4" s="165"/>
      <c r="J4" s="155"/>
      <c r="K4" s="149"/>
      <c r="N4" s="144"/>
    </row>
    <row r="5" spans="1:14" s="56" customFormat="1" ht="15.75" x14ac:dyDescent="0.25">
      <c r="A5" s="133"/>
      <c r="B5" s="161"/>
      <c r="C5" s="240" t="s">
        <v>305</v>
      </c>
      <c r="D5" s="149" t="s">
        <v>306</v>
      </c>
      <c r="E5" s="1139" t="s">
        <v>307</v>
      </c>
      <c r="F5" s="1139"/>
      <c r="G5" s="1140" t="s">
        <v>315</v>
      </c>
      <c r="H5" s="1140"/>
      <c r="I5" s="1140"/>
      <c r="J5" s="1010" t="s">
        <v>3083</v>
      </c>
      <c r="K5" s="148"/>
      <c r="N5" s="144"/>
    </row>
    <row r="6" spans="1:14" s="56" customFormat="1" ht="15.75" x14ac:dyDescent="0.25">
      <c r="A6" s="133"/>
      <c r="B6" s="161"/>
      <c r="C6" s="241" t="s">
        <v>302</v>
      </c>
      <c r="D6" s="150" t="s">
        <v>151</v>
      </c>
      <c r="E6" s="1141">
        <v>45162</v>
      </c>
      <c r="F6" s="1141"/>
      <c r="G6" s="166" t="s">
        <v>311</v>
      </c>
      <c r="H6" s="166"/>
      <c r="I6" s="224">
        <v>1</v>
      </c>
      <c r="J6" s="246" t="s">
        <v>308</v>
      </c>
      <c r="K6" s="162"/>
    </row>
    <row r="7" spans="1:14" s="56" customFormat="1" ht="15.75" x14ac:dyDescent="0.25">
      <c r="A7" s="133"/>
      <c r="B7" s="161"/>
      <c r="C7" s="241" t="s">
        <v>88</v>
      </c>
      <c r="D7" s="150" t="s">
        <v>152</v>
      </c>
      <c r="E7" s="1141">
        <f>+E6+10</f>
        <v>45172</v>
      </c>
      <c r="F7" s="1141"/>
      <c r="G7" s="167" t="s">
        <v>312</v>
      </c>
      <c r="H7" s="167"/>
      <c r="I7" s="224">
        <v>0</v>
      </c>
      <c r="J7" s="247"/>
      <c r="K7" s="163"/>
    </row>
    <row r="8" spans="1:14" ht="15.75" thickBot="1" x14ac:dyDescent="0.3">
      <c r="B8" s="159"/>
      <c r="C8" s="258"/>
      <c r="D8" s="156"/>
      <c r="E8" s="157"/>
      <c r="F8" s="157"/>
      <c r="G8" s="243" t="s">
        <v>313</v>
      </c>
      <c r="H8" s="243"/>
      <c r="I8" s="244" t="s">
        <v>314</v>
      </c>
      <c r="J8" s="158"/>
      <c r="K8" s="143"/>
    </row>
    <row r="9" spans="1:14" ht="15.75"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c r="C12" s="1281"/>
      <c r="D12" s="1282"/>
      <c r="E12" s="140"/>
      <c r="F12" s="140"/>
      <c r="G12" s="141"/>
      <c r="H12" s="141"/>
      <c r="I12" s="199"/>
      <c r="J12" s="230"/>
      <c r="K12" s="233"/>
    </row>
    <row r="13" spans="1:14" x14ac:dyDescent="0.25">
      <c r="C13" s="1462" t="s">
        <v>779</v>
      </c>
      <c r="D13" s="1463"/>
      <c r="E13" s="138"/>
      <c r="F13" s="139">
        <f t="shared" ref="F13:F24" si="0">SUMIF(E13,G$6,I$6)</f>
        <v>0</v>
      </c>
      <c r="G13" s="142">
        <f t="shared" ref="G13:G24" si="1">SUMIF(G$7,E13,I$6)</f>
        <v>0</v>
      </c>
      <c r="H13" s="142">
        <f t="shared" ref="H13:H24" si="2">SUMIF(E13,G$8,I$6)</f>
        <v>0</v>
      </c>
      <c r="I13" s="1266"/>
      <c r="J13" s="1267"/>
      <c r="K13" s="249"/>
    </row>
    <row r="14" spans="1:14" x14ac:dyDescent="0.25">
      <c r="C14" s="1370" t="s">
        <v>780</v>
      </c>
      <c r="D14" s="1371"/>
      <c r="E14" s="138"/>
      <c r="F14" s="139">
        <f t="shared" si="0"/>
        <v>0</v>
      </c>
      <c r="G14" s="142">
        <f t="shared" si="1"/>
        <v>0</v>
      </c>
      <c r="H14" s="142">
        <f t="shared" si="2"/>
        <v>0</v>
      </c>
      <c r="I14" s="1266"/>
      <c r="J14" s="1267"/>
      <c r="K14" s="249"/>
    </row>
    <row r="15" spans="1:14" x14ac:dyDescent="0.25">
      <c r="C15" s="1370" t="s">
        <v>781</v>
      </c>
      <c r="D15" s="1371"/>
      <c r="E15" s="762"/>
      <c r="F15" s="763">
        <f t="shared" si="0"/>
        <v>0</v>
      </c>
      <c r="G15" s="764">
        <f t="shared" si="1"/>
        <v>0</v>
      </c>
      <c r="H15" s="764">
        <f t="shared" si="2"/>
        <v>0</v>
      </c>
      <c r="I15" s="1266"/>
      <c r="J15" s="1267"/>
      <c r="K15" s="249"/>
    </row>
    <row r="16" spans="1:14" ht="31.5" x14ac:dyDescent="0.25">
      <c r="A16" s="133">
        <v>11</v>
      </c>
      <c r="C16" s="1370" t="s">
        <v>782</v>
      </c>
      <c r="D16" s="1371"/>
      <c r="E16" s="762"/>
      <c r="F16" s="763">
        <f t="shared" si="0"/>
        <v>0</v>
      </c>
      <c r="G16" s="764">
        <f t="shared" si="1"/>
        <v>0</v>
      </c>
      <c r="H16" s="764">
        <f t="shared" si="2"/>
        <v>0</v>
      </c>
      <c r="I16" s="1266"/>
      <c r="J16" s="1267"/>
      <c r="K16" s="249"/>
    </row>
    <row r="17" spans="1:22" ht="31.5" x14ac:dyDescent="0.25">
      <c r="A17" s="133">
        <v>11</v>
      </c>
      <c r="C17" s="1370" t="s">
        <v>783</v>
      </c>
      <c r="D17" s="1371"/>
      <c r="E17" s="762"/>
      <c r="F17" s="763">
        <f t="shared" si="0"/>
        <v>0</v>
      </c>
      <c r="G17" s="764">
        <f t="shared" si="1"/>
        <v>0</v>
      </c>
      <c r="H17" s="764">
        <f t="shared" si="2"/>
        <v>0</v>
      </c>
      <c r="I17" s="1266"/>
      <c r="J17" s="1267"/>
      <c r="K17" s="249"/>
    </row>
    <row r="18" spans="1:22" ht="16.5" x14ac:dyDescent="0.25">
      <c r="A18" s="133">
        <v>1</v>
      </c>
      <c r="C18" s="1370" t="s">
        <v>784</v>
      </c>
      <c r="D18" s="1371"/>
      <c r="E18" s="762"/>
      <c r="F18" s="763">
        <f t="shared" si="0"/>
        <v>0</v>
      </c>
      <c r="G18" s="764">
        <f t="shared" si="1"/>
        <v>0</v>
      </c>
      <c r="H18" s="764">
        <f t="shared" si="2"/>
        <v>0</v>
      </c>
      <c r="I18" s="1266"/>
      <c r="J18" s="1267"/>
      <c r="K18" s="249"/>
    </row>
    <row r="19" spans="1:22" ht="31.5" x14ac:dyDescent="0.25">
      <c r="A19" s="133">
        <v>11</v>
      </c>
      <c r="C19" s="1370" t="s">
        <v>785</v>
      </c>
      <c r="D19" s="1371"/>
      <c r="E19" s="138"/>
      <c r="F19" s="139">
        <f t="shared" si="0"/>
        <v>0</v>
      </c>
      <c r="G19" s="142">
        <f t="shared" si="1"/>
        <v>0</v>
      </c>
      <c r="H19" s="142">
        <f t="shared" si="2"/>
        <v>0</v>
      </c>
      <c r="I19" s="1266"/>
      <c r="J19" s="1267"/>
      <c r="K19" s="249"/>
    </row>
    <row r="20" spans="1:22" ht="16.5" x14ac:dyDescent="0.25">
      <c r="A20" s="133">
        <v>1</v>
      </c>
      <c r="C20" s="1370" t="s">
        <v>786</v>
      </c>
      <c r="D20" s="1371"/>
      <c r="E20" s="138"/>
      <c r="F20" s="139">
        <f t="shared" si="0"/>
        <v>0</v>
      </c>
      <c r="G20" s="142">
        <f t="shared" si="1"/>
        <v>0</v>
      </c>
      <c r="H20" s="142">
        <f t="shared" si="2"/>
        <v>0</v>
      </c>
      <c r="I20" s="1266"/>
      <c r="J20" s="1267"/>
      <c r="K20" s="249"/>
    </row>
    <row r="21" spans="1:22" ht="31.5" x14ac:dyDescent="0.25">
      <c r="A21" s="133">
        <v>11</v>
      </c>
      <c r="C21" s="1370" t="s">
        <v>787</v>
      </c>
      <c r="D21" s="1371"/>
      <c r="E21" s="138" t="s">
        <v>312</v>
      </c>
      <c r="F21" s="139">
        <f t="shared" si="0"/>
        <v>0</v>
      </c>
      <c r="G21" s="142">
        <f t="shared" si="1"/>
        <v>1</v>
      </c>
      <c r="H21" s="142">
        <f t="shared" si="2"/>
        <v>0</v>
      </c>
      <c r="I21" s="1266"/>
      <c r="J21" s="1267"/>
      <c r="K21" s="249"/>
    </row>
    <row r="22" spans="1:22" ht="16.5" x14ac:dyDescent="0.25">
      <c r="A22" s="133">
        <v>1</v>
      </c>
      <c r="C22" s="1370" t="s">
        <v>788</v>
      </c>
      <c r="D22" s="1371"/>
      <c r="E22" s="138" t="s">
        <v>311</v>
      </c>
      <c r="F22" s="139">
        <f t="shared" si="0"/>
        <v>1</v>
      </c>
      <c r="G22" s="142">
        <f t="shared" si="1"/>
        <v>0</v>
      </c>
      <c r="H22" s="142">
        <f t="shared" si="2"/>
        <v>0</v>
      </c>
      <c r="I22" s="1266"/>
      <c r="J22" s="1267"/>
      <c r="K22" s="249"/>
    </row>
    <row r="23" spans="1:22" x14ac:dyDescent="0.25">
      <c r="C23" s="1268"/>
      <c r="D23" s="1269"/>
      <c r="E23" s="138"/>
      <c r="F23" s="139">
        <f t="shared" si="0"/>
        <v>0</v>
      </c>
      <c r="G23" s="142">
        <f t="shared" si="1"/>
        <v>0</v>
      </c>
      <c r="H23" s="142">
        <f t="shared" si="2"/>
        <v>0</v>
      </c>
      <c r="I23" s="1266"/>
      <c r="J23" s="1267"/>
      <c r="K23" s="249"/>
    </row>
    <row r="24" spans="1:22" ht="15.75" thickBot="1" x14ac:dyDescent="0.3">
      <c r="C24" s="1288"/>
      <c r="D24" s="1289"/>
      <c r="E24" s="115"/>
      <c r="F24" s="231">
        <f t="shared" si="0"/>
        <v>0</v>
      </c>
      <c r="G24" s="232">
        <f t="shared" si="1"/>
        <v>0</v>
      </c>
      <c r="H24" s="232">
        <f t="shared" si="2"/>
        <v>0</v>
      </c>
      <c r="I24" s="1290"/>
      <c r="J24" s="1291"/>
      <c r="K24" s="249"/>
    </row>
    <row r="25" spans="1:22" ht="22.5" x14ac:dyDescent="0.3">
      <c r="C25" s="164"/>
      <c r="D25" s="164"/>
      <c r="E25" s="143"/>
      <c r="F25" s="198" t="s">
        <v>311</v>
      </c>
      <c r="G25" s="198" t="s">
        <v>312</v>
      </c>
      <c r="H25" s="198" t="s">
        <v>313</v>
      </c>
      <c r="I25" s="226" t="s">
        <v>317</v>
      </c>
      <c r="J25" s="169"/>
      <c r="K25" s="169"/>
      <c r="L25" s="201" t="s">
        <v>319</v>
      </c>
      <c r="M25" s="201"/>
      <c r="N25" s="201"/>
      <c r="O25" s="201"/>
      <c r="P25" s="201"/>
      <c r="Q25" s="201"/>
      <c r="R25" s="201"/>
      <c r="S25" s="201"/>
      <c r="T25" s="202"/>
      <c r="U25" s="201"/>
      <c r="V25" s="201"/>
    </row>
    <row r="26" spans="1:22" ht="15.75" thickBot="1" x14ac:dyDescent="0.3">
      <c r="E26" s="102" t="s">
        <v>316</v>
      </c>
      <c r="F26" s="104">
        <f>SUM(F13:F24)</f>
        <v>1</v>
      </c>
      <c r="G26" s="104">
        <f>SUM(G13:G24)</f>
        <v>1</v>
      </c>
      <c r="H26" s="104">
        <f>SUM(H13:H24)</f>
        <v>0</v>
      </c>
      <c r="I26" s="102">
        <f>+F26+G26</f>
        <v>2</v>
      </c>
      <c r="L26" s="1292" t="s">
        <v>349</v>
      </c>
      <c r="M26" s="1292"/>
      <c r="N26" s="1292"/>
      <c r="O26" s="1292"/>
      <c r="P26" s="1292"/>
      <c r="Q26" s="195"/>
      <c r="R26" s="1292" t="s">
        <v>350</v>
      </c>
      <c r="S26" s="1292"/>
      <c r="T26" s="1292"/>
      <c r="U26" s="1292"/>
      <c r="V26" s="1292"/>
    </row>
    <row r="27" spans="1:22" ht="15.75" thickBot="1" x14ac:dyDescent="0.3">
      <c r="D27" s="180" t="s">
        <v>347</v>
      </c>
      <c r="E27" s="181"/>
      <c r="F27" s="1293">
        <f>+F26/I26</f>
        <v>0.5</v>
      </c>
      <c r="G27" s="1293">
        <f>+G26/I26</f>
        <v>0.5</v>
      </c>
      <c r="H27" s="223"/>
      <c r="I27" s="1295">
        <f>+F27+G27</f>
        <v>1</v>
      </c>
      <c r="L27" s="196"/>
      <c r="M27" s="174"/>
      <c r="N27" s="195"/>
      <c r="O27" s="195"/>
      <c r="P27" s="195"/>
      <c r="Q27" s="195"/>
      <c r="R27" s="195"/>
      <c r="S27" s="195"/>
      <c r="T27" s="203"/>
      <c r="U27" s="176"/>
      <c r="V27" s="176"/>
    </row>
    <row r="28" spans="1:22" ht="15.75" thickBot="1" x14ac:dyDescent="0.3">
      <c r="D28" s="180" t="s">
        <v>348</v>
      </c>
      <c r="E28" s="181"/>
      <c r="F28" s="1294"/>
      <c r="G28" s="1294"/>
      <c r="H28" s="223"/>
      <c r="I28" s="1296"/>
      <c r="L28" s="1297" t="s">
        <v>320</v>
      </c>
      <c r="M28" s="1298"/>
      <c r="N28" s="1298"/>
      <c r="O28" s="1298"/>
      <c r="P28" s="1299"/>
      <c r="Q28" s="195"/>
      <c r="R28" s="1297" t="s">
        <v>321</v>
      </c>
      <c r="S28" s="1298"/>
      <c r="T28" s="1300"/>
      <c r="U28" s="1298"/>
      <c r="V28" s="1299"/>
    </row>
    <row r="29" spans="1:22" ht="38.25" x14ac:dyDescent="0.25">
      <c r="D29" s="182"/>
      <c r="E29" s="116"/>
      <c r="F29" s="186"/>
      <c r="G29" s="186"/>
      <c r="H29" s="183"/>
      <c r="I29" s="184"/>
      <c r="L29" s="216" t="s">
        <v>322</v>
      </c>
      <c r="M29" s="217" t="s">
        <v>323</v>
      </c>
      <c r="N29" s="217" t="s">
        <v>324</v>
      </c>
      <c r="O29" s="217" t="s">
        <v>325</v>
      </c>
      <c r="P29" s="218" t="s">
        <v>326</v>
      </c>
      <c r="Q29" s="219"/>
      <c r="R29" s="220" t="s">
        <v>322</v>
      </c>
      <c r="S29" s="217" t="s">
        <v>323</v>
      </c>
      <c r="T29" s="217" t="s">
        <v>327</v>
      </c>
      <c r="U29" s="217" t="s">
        <v>325</v>
      </c>
      <c r="V29" s="218" t="s">
        <v>326</v>
      </c>
    </row>
    <row r="30" spans="1:22" x14ac:dyDescent="0.25">
      <c r="D30" s="182" t="s">
        <v>324</v>
      </c>
      <c r="E30" s="193">
        <f>+F27</f>
        <v>0.5</v>
      </c>
      <c r="F30" s="186"/>
      <c r="G30" s="186"/>
      <c r="H30" s="183"/>
      <c r="I30" s="184"/>
      <c r="L30" s="205" t="s">
        <v>328</v>
      </c>
      <c r="M30" s="206" t="s">
        <v>329</v>
      </c>
      <c r="N30" s="207" t="s">
        <v>330</v>
      </c>
      <c r="O30" s="208" t="s">
        <v>331</v>
      </c>
      <c r="P30" s="189" t="s">
        <v>332</v>
      </c>
      <c r="Q30" s="204"/>
      <c r="R30" s="209" t="s">
        <v>328</v>
      </c>
      <c r="S30" s="206" t="s">
        <v>333</v>
      </c>
      <c r="T30" s="179" t="s">
        <v>334</v>
      </c>
      <c r="U30" s="208" t="s">
        <v>331</v>
      </c>
      <c r="V30" s="189" t="s">
        <v>335</v>
      </c>
    </row>
    <row r="31" spans="1:22" ht="30" x14ac:dyDescent="0.25">
      <c r="D31" s="182" t="s">
        <v>327</v>
      </c>
      <c r="E31" s="193">
        <f>+G27</f>
        <v>0.5</v>
      </c>
      <c r="F31" s="186"/>
      <c r="G31" s="186"/>
      <c r="H31" s="183"/>
      <c r="I31" s="184"/>
      <c r="L31" s="205" t="s">
        <v>336</v>
      </c>
      <c r="M31" s="206" t="s">
        <v>329</v>
      </c>
      <c r="N31" s="207" t="s">
        <v>337</v>
      </c>
      <c r="O31" s="208" t="s">
        <v>338</v>
      </c>
      <c r="P31" s="189" t="s">
        <v>339</v>
      </c>
      <c r="Q31" s="204"/>
      <c r="R31" s="209" t="s">
        <v>336</v>
      </c>
      <c r="S31" s="206" t="s">
        <v>333</v>
      </c>
      <c r="T31" s="179" t="s">
        <v>337</v>
      </c>
      <c r="U31" s="208" t="s">
        <v>338</v>
      </c>
      <c r="V31" s="189" t="s">
        <v>340</v>
      </c>
    </row>
    <row r="32" spans="1:22" ht="16.5" thickBot="1" x14ac:dyDescent="0.3">
      <c r="C32" s="227" t="s">
        <v>351</v>
      </c>
      <c r="D32" s="182"/>
      <c r="E32" s="116"/>
      <c r="F32" s="186"/>
      <c r="G32" s="186"/>
      <c r="H32" s="183"/>
      <c r="I32" s="184"/>
      <c r="J32" s="102">
        <f>990*1.12</f>
        <v>1108.8000000000002</v>
      </c>
      <c r="L32" s="210" t="s">
        <v>341</v>
      </c>
      <c r="M32" s="211" t="s">
        <v>329</v>
      </c>
      <c r="N32" s="212" t="s">
        <v>342</v>
      </c>
      <c r="O32" s="213" t="s">
        <v>343</v>
      </c>
      <c r="P32" s="214" t="s">
        <v>344</v>
      </c>
      <c r="Q32" s="204"/>
      <c r="R32" s="215" t="s">
        <v>341</v>
      </c>
      <c r="S32" s="211" t="s">
        <v>345</v>
      </c>
      <c r="T32" s="190" t="s">
        <v>346</v>
      </c>
      <c r="U32" s="213" t="s">
        <v>343</v>
      </c>
      <c r="V32" s="214" t="s">
        <v>332</v>
      </c>
    </row>
    <row r="33" spans="1:24" x14ac:dyDescent="0.25">
      <c r="D33" s="229" t="s">
        <v>352</v>
      </c>
      <c r="E33" s="116"/>
      <c r="F33" s="186"/>
      <c r="G33" s="186"/>
      <c r="H33" s="183"/>
      <c r="I33" s="184"/>
    </row>
    <row r="34" spans="1:24" x14ac:dyDescent="0.25">
      <c r="D34" s="228" t="s">
        <v>353</v>
      </c>
      <c r="E34" s="116"/>
      <c r="F34" s="186"/>
      <c r="G34" s="186"/>
      <c r="H34" s="183"/>
      <c r="I34" s="184"/>
    </row>
    <row r="35" spans="1:24" x14ac:dyDescent="0.25">
      <c r="D35" s="228" t="s">
        <v>354</v>
      </c>
      <c r="E35" s="192" t="s">
        <v>356</v>
      </c>
      <c r="F35" s="186"/>
      <c r="G35" s="186"/>
      <c r="H35" s="183"/>
      <c r="I35" s="184"/>
    </row>
    <row r="36" spans="1:24" s="170" customFormat="1" ht="16.5" customHeight="1" x14ac:dyDescent="0.3">
      <c r="A36" s="221"/>
      <c r="B36" s="134"/>
      <c r="C36" s="191"/>
      <c r="D36" s="228" t="s">
        <v>355</v>
      </c>
      <c r="E36" s="185"/>
      <c r="F36" s="185"/>
      <c r="G36" s="185"/>
      <c r="H36" s="185"/>
      <c r="I36" s="185"/>
      <c r="K36" s="200"/>
      <c r="W36" s="200"/>
      <c r="X36" s="200"/>
    </row>
    <row r="37" spans="1:24" s="175" customFormat="1" x14ac:dyDescent="0.25">
      <c r="A37" s="197"/>
      <c r="B37" s="170"/>
      <c r="C37" s="194" t="s">
        <v>357</v>
      </c>
      <c r="I37" s="171"/>
      <c r="J37" s="172"/>
      <c r="K37" s="172"/>
      <c r="W37" s="176"/>
      <c r="X37" s="174"/>
    </row>
    <row r="38" spans="1:24" s="175" customFormat="1" ht="46.5" x14ac:dyDescent="0.25">
      <c r="A38" s="197">
        <v>111</v>
      </c>
      <c r="C38" s="1393"/>
      <c r="D38" s="1394"/>
      <c r="E38" s="1394"/>
      <c r="F38" s="1394"/>
      <c r="G38" s="1394"/>
      <c r="H38" s="1394"/>
      <c r="I38" s="1394"/>
      <c r="J38" s="1395"/>
      <c r="K38" s="172"/>
      <c r="W38" s="176"/>
      <c r="X38" s="177"/>
    </row>
    <row r="39" spans="1:24" s="175" customFormat="1" x14ac:dyDescent="0.25">
      <c r="A39" s="197"/>
      <c r="I39" s="171"/>
      <c r="W39" s="178"/>
    </row>
    <row r="40" spans="1:24" s="173" customFormat="1" x14ac:dyDescent="0.25">
      <c r="A40" s="222"/>
      <c r="B40" s="175"/>
      <c r="I40" s="187"/>
      <c r="W40" s="179"/>
    </row>
    <row r="41" spans="1:24" s="173" customFormat="1" x14ac:dyDescent="0.25">
      <c r="A41" s="222"/>
      <c r="I41" s="187"/>
      <c r="W41" s="188"/>
    </row>
    <row r="42" spans="1:24" s="173" customFormat="1" ht="18" customHeight="1" x14ac:dyDescent="0.25">
      <c r="A42" s="222"/>
      <c r="I42" s="187"/>
      <c r="W42" s="188"/>
    </row>
    <row r="43" spans="1:24" s="173" customFormat="1" x14ac:dyDescent="0.25">
      <c r="A43" s="222"/>
      <c r="I43" s="187"/>
      <c r="W43" s="188"/>
    </row>
    <row r="44" spans="1:24" x14ac:dyDescent="0.25">
      <c r="B44" s="173"/>
    </row>
  </sheetData>
  <mergeCells count="41">
    <mergeCell ref="I19:J19"/>
    <mergeCell ref="I20:J20"/>
    <mergeCell ref="I21:J21"/>
    <mergeCell ref="I22:J22"/>
    <mergeCell ref="I23:J23"/>
    <mergeCell ref="I14:J14"/>
    <mergeCell ref="I15:J15"/>
    <mergeCell ref="I16:J16"/>
    <mergeCell ref="I17:J17"/>
    <mergeCell ref="I18:J18"/>
    <mergeCell ref="C18:D18"/>
    <mergeCell ref="C12:D12"/>
    <mergeCell ref="E5:F5"/>
    <mergeCell ref="G5:I5"/>
    <mergeCell ref="E6:F6"/>
    <mergeCell ref="E7:F7"/>
    <mergeCell ref="C10:D11"/>
    <mergeCell ref="E10:E11"/>
    <mergeCell ref="F10:H10"/>
    <mergeCell ref="I10:J11"/>
    <mergeCell ref="C13:D13"/>
    <mergeCell ref="C14:D14"/>
    <mergeCell ref="C15:D15"/>
    <mergeCell ref="C16:D16"/>
    <mergeCell ref="C17:D17"/>
    <mergeCell ref="I13:J13"/>
    <mergeCell ref="C19:D19"/>
    <mergeCell ref="C20:D20"/>
    <mergeCell ref="C21:D21"/>
    <mergeCell ref="C22:D22"/>
    <mergeCell ref="C23:D23"/>
    <mergeCell ref="C38:J38"/>
    <mergeCell ref="I24:J24"/>
    <mergeCell ref="L26:P26"/>
    <mergeCell ref="R26:V26"/>
    <mergeCell ref="F27:F28"/>
    <mergeCell ref="G27:G28"/>
    <mergeCell ref="I27:I28"/>
    <mergeCell ref="L28:P28"/>
    <mergeCell ref="R28:V28"/>
    <mergeCell ref="C24:D24"/>
  </mergeCells>
  <dataValidations count="1">
    <dataValidation type="list" allowBlank="1" showInputMessage="1" showErrorMessage="1" sqref="E13:E25" xr:uid="{00000000-0002-0000-2400-000000000000}">
      <formula1>$G$6:$G$8</formula1>
    </dataValidation>
  </dataValidations>
  <pageMargins left="0.43" right="0.54" top="0.74803149606299213" bottom="0.74803149606299213" header="0.31496062992125984" footer="0.31496062992125984"/>
  <pageSetup paperSize="9" scale="65"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00B050"/>
    <pageSetUpPr fitToPage="1"/>
  </sheetPr>
  <dimension ref="A1:X61"/>
  <sheetViews>
    <sheetView view="pageBreakPreview" zoomScaleNormal="100" zoomScaleSheetLayoutView="100" workbookViewId="0">
      <selection activeCell="E7" sqref="E7:F7"/>
    </sheetView>
  </sheetViews>
  <sheetFormatPr baseColWidth="10" defaultColWidth="11.42578125" defaultRowHeight="15" x14ac:dyDescent="0.25"/>
  <cols>
    <col min="1" max="1" width="1.7109375" style="133" customWidth="1"/>
    <col min="2" max="2" width="3" style="134" bestFit="1" customWidth="1"/>
    <col min="3" max="3" width="21.7109375" style="135" customWidth="1"/>
    <col min="4" max="4" width="78.5703125" style="135" customWidth="1"/>
    <col min="5" max="5" width="7" style="102" customWidth="1"/>
    <col min="6" max="6" width="5.42578125"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2066</v>
      </c>
      <c r="E1" s="151"/>
      <c r="F1" s="151"/>
      <c r="G1" s="151"/>
      <c r="H1" s="151"/>
      <c r="I1" s="151"/>
      <c r="J1" s="152"/>
      <c r="K1" s="145"/>
    </row>
    <row r="2" spans="1:14" ht="22.5" x14ac:dyDescent="0.3">
      <c r="B2" s="159"/>
      <c r="C2" s="239"/>
      <c r="D2" s="145" t="s">
        <v>304</v>
      </c>
      <c r="E2" s="145"/>
      <c r="F2" s="146"/>
      <c r="G2" s="146"/>
      <c r="H2" s="146"/>
      <c r="I2" s="146" t="s">
        <v>309</v>
      </c>
      <c r="J2" s="153" t="s">
        <v>2477</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148" t="s">
        <v>793</v>
      </c>
      <c r="E4" s="149"/>
      <c r="F4" s="165"/>
      <c r="G4" s="165"/>
      <c r="H4" s="165"/>
      <c r="I4" s="165"/>
      <c r="J4" s="155"/>
      <c r="K4" s="149"/>
      <c r="N4" s="144"/>
    </row>
    <row r="5" spans="1:14" s="56" customFormat="1" ht="15.75" x14ac:dyDescent="0.25">
      <c r="A5" s="133"/>
      <c r="B5" s="161"/>
      <c r="C5" s="240" t="s">
        <v>305</v>
      </c>
      <c r="D5" s="149" t="s">
        <v>306</v>
      </c>
      <c r="E5" s="1139" t="s">
        <v>307</v>
      </c>
      <c r="F5" s="1139"/>
      <c r="G5" s="1140" t="s">
        <v>315</v>
      </c>
      <c r="H5" s="1140"/>
      <c r="I5" s="1140"/>
      <c r="J5" s="1010" t="s">
        <v>3083</v>
      </c>
      <c r="K5" s="148"/>
      <c r="N5" s="144"/>
    </row>
    <row r="6" spans="1:14" s="56" customFormat="1" ht="15.75" x14ac:dyDescent="0.25">
      <c r="A6" s="133"/>
      <c r="B6" s="161"/>
      <c r="C6" s="241" t="s">
        <v>302</v>
      </c>
      <c r="D6" s="150" t="s">
        <v>151</v>
      </c>
      <c r="E6" s="1141">
        <v>45162</v>
      </c>
      <c r="F6" s="1141"/>
      <c r="G6" s="166" t="s">
        <v>311</v>
      </c>
      <c r="H6" s="166"/>
      <c r="I6" s="224">
        <v>1</v>
      </c>
      <c r="J6" s="246" t="s">
        <v>308</v>
      </c>
      <c r="K6" s="162"/>
    </row>
    <row r="7" spans="1:14" s="56" customFormat="1" ht="15.75" x14ac:dyDescent="0.25">
      <c r="A7" s="133"/>
      <c r="B7" s="161"/>
      <c r="C7" s="241" t="s">
        <v>88</v>
      </c>
      <c r="D7" s="150" t="s">
        <v>152</v>
      </c>
      <c r="E7" s="1141">
        <f>+E6+10</f>
        <v>45172</v>
      </c>
      <c r="F7" s="1141"/>
      <c r="G7" s="167" t="s">
        <v>312</v>
      </c>
      <c r="H7" s="167"/>
      <c r="I7" s="224">
        <v>0</v>
      </c>
      <c r="J7" s="247"/>
      <c r="K7" s="163"/>
    </row>
    <row r="8" spans="1:14" ht="15.75" thickBot="1" x14ac:dyDescent="0.3">
      <c r="B8" s="159"/>
      <c r="C8" s="258"/>
      <c r="D8" s="156"/>
      <c r="E8" s="157"/>
      <c r="F8" s="157"/>
      <c r="G8" s="243" t="s">
        <v>313</v>
      </c>
      <c r="H8" s="243"/>
      <c r="I8" s="244" t="s">
        <v>314</v>
      </c>
      <c r="J8" s="158"/>
      <c r="K8" s="143"/>
    </row>
    <row r="9" spans="1:14" ht="15.75"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c r="C12" s="1281"/>
      <c r="D12" s="1282"/>
      <c r="E12" s="140"/>
      <c r="F12" s="140"/>
      <c r="G12" s="141"/>
      <c r="H12" s="141"/>
      <c r="I12" s="199"/>
      <c r="J12" s="230"/>
      <c r="K12" s="233"/>
    </row>
    <row r="13" spans="1:14" ht="16.5" x14ac:dyDescent="0.25">
      <c r="A13" s="133">
        <v>1</v>
      </c>
      <c r="C13" s="1268" t="s">
        <v>734</v>
      </c>
      <c r="D13" s="1269"/>
      <c r="E13" s="139"/>
      <c r="F13" s="139">
        <f t="shared" ref="F13:F42" si="0">SUMIF(E13,G$6,I$6)</f>
        <v>0</v>
      </c>
      <c r="G13" s="142">
        <f t="shared" ref="G13:G42" si="1">SUMIF(G$7,E13,I$6)</f>
        <v>0</v>
      </c>
      <c r="H13" s="142">
        <f>SUMIF(E13,G$8,I$6)</f>
        <v>0</v>
      </c>
      <c r="I13" s="1266"/>
      <c r="J13" s="1267"/>
      <c r="K13" s="169"/>
    </row>
    <row r="14" spans="1:14" ht="16.5" x14ac:dyDescent="0.25">
      <c r="A14" s="133">
        <v>1</v>
      </c>
      <c r="C14" s="1268" t="s">
        <v>735</v>
      </c>
      <c r="D14" s="1269"/>
      <c r="E14" s="138"/>
      <c r="F14" s="139">
        <f t="shared" si="0"/>
        <v>0</v>
      </c>
      <c r="G14" s="142">
        <f t="shared" si="1"/>
        <v>0</v>
      </c>
      <c r="H14" s="142">
        <f t="shared" ref="H14:H42" si="2">SUMIF(E14,G$8,I$6)</f>
        <v>0</v>
      </c>
      <c r="I14" s="1266"/>
      <c r="J14" s="1267"/>
      <c r="K14" s="169"/>
    </row>
    <row r="15" spans="1:14" ht="31.5" x14ac:dyDescent="0.25">
      <c r="A15" s="133">
        <v>11</v>
      </c>
      <c r="C15" s="1268" t="s">
        <v>2310</v>
      </c>
      <c r="D15" s="1269"/>
      <c r="E15" s="138"/>
      <c r="F15" s="139">
        <f t="shared" si="0"/>
        <v>0</v>
      </c>
      <c r="G15" s="142">
        <f t="shared" si="1"/>
        <v>0</v>
      </c>
      <c r="H15" s="142">
        <f t="shared" si="2"/>
        <v>0</v>
      </c>
      <c r="I15" s="1266"/>
      <c r="J15" s="1267"/>
      <c r="K15" s="169"/>
    </row>
    <row r="16" spans="1:14" ht="31.5" x14ac:dyDescent="0.25">
      <c r="A16" s="133">
        <v>11</v>
      </c>
      <c r="C16" s="1268" t="s">
        <v>736</v>
      </c>
      <c r="D16" s="1269"/>
      <c r="E16" s="138"/>
      <c r="F16" s="139">
        <f t="shared" si="0"/>
        <v>0</v>
      </c>
      <c r="G16" s="142">
        <f t="shared" si="1"/>
        <v>0</v>
      </c>
      <c r="H16" s="142">
        <f t="shared" si="2"/>
        <v>0</v>
      </c>
      <c r="I16" s="1266"/>
      <c r="J16" s="1267"/>
      <c r="K16" s="169"/>
    </row>
    <row r="17" spans="1:11" ht="16.5" x14ac:dyDescent="0.25">
      <c r="A17" s="133">
        <v>1</v>
      </c>
      <c r="C17" s="1268" t="s">
        <v>737</v>
      </c>
      <c r="D17" s="1269"/>
      <c r="E17" s="138"/>
      <c r="F17" s="139">
        <f t="shared" si="0"/>
        <v>0</v>
      </c>
      <c r="G17" s="142">
        <f t="shared" si="1"/>
        <v>0</v>
      </c>
      <c r="H17" s="142">
        <f t="shared" si="2"/>
        <v>0</v>
      </c>
      <c r="I17" s="1266"/>
      <c r="J17" s="1267"/>
      <c r="K17" s="169"/>
    </row>
    <row r="18" spans="1:11" ht="31.5" x14ac:dyDescent="0.25">
      <c r="A18" s="133">
        <v>11</v>
      </c>
      <c r="C18" s="1268" t="s">
        <v>738</v>
      </c>
      <c r="D18" s="1269"/>
      <c r="E18" s="138"/>
      <c r="F18" s="139">
        <f t="shared" si="0"/>
        <v>0</v>
      </c>
      <c r="G18" s="142">
        <f t="shared" si="1"/>
        <v>0</v>
      </c>
      <c r="H18" s="142">
        <f t="shared" si="2"/>
        <v>0</v>
      </c>
      <c r="I18" s="1266"/>
      <c r="J18" s="1267"/>
      <c r="K18" s="169"/>
    </row>
    <row r="19" spans="1:11" ht="16.5" x14ac:dyDescent="0.25">
      <c r="A19" s="133">
        <v>1</v>
      </c>
      <c r="C19" s="1268" t="s">
        <v>739</v>
      </c>
      <c r="D19" s="1269"/>
      <c r="E19" s="138"/>
      <c r="F19" s="139">
        <f t="shared" si="0"/>
        <v>0</v>
      </c>
      <c r="G19" s="142">
        <f t="shared" si="1"/>
        <v>0</v>
      </c>
      <c r="H19" s="142">
        <f t="shared" si="2"/>
        <v>0</v>
      </c>
      <c r="I19" s="1266"/>
      <c r="J19" s="1267"/>
      <c r="K19" s="169"/>
    </row>
    <row r="20" spans="1:11" ht="31.5" x14ac:dyDescent="0.25">
      <c r="A20" s="133">
        <v>11</v>
      </c>
      <c r="C20" s="1268" t="s">
        <v>740</v>
      </c>
      <c r="D20" s="1269"/>
      <c r="E20" s="138"/>
      <c r="F20" s="139">
        <f t="shared" si="0"/>
        <v>0</v>
      </c>
      <c r="G20" s="142">
        <f t="shared" si="1"/>
        <v>0</v>
      </c>
      <c r="H20" s="142">
        <f t="shared" si="2"/>
        <v>0</v>
      </c>
      <c r="I20" s="1266"/>
      <c r="J20" s="1267"/>
      <c r="K20" s="169"/>
    </row>
    <row r="21" spans="1:11" ht="16.5" x14ac:dyDescent="0.25">
      <c r="A21" s="133">
        <v>1</v>
      </c>
      <c r="C21" s="1268" t="s">
        <v>2320</v>
      </c>
      <c r="D21" s="1269"/>
      <c r="E21" s="138"/>
      <c r="F21" s="139">
        <f t="shared" si="0"/>
        <v>0</v>
      </c>
      <c r="G21" s="142">
        <f t="shared" si="1"/>
        <v>0</v>
      </c>
      <c r="H21" s="142">
        <f t="shared" si="2"/>
        <v>0</v>
      </c>
      <c r="I21" s="1266"/>
      <c r="J21" s="1267"/>
      <c r="K21" s="169"/>
    </row>
    <row r="22" spans="1:11" ht="31.5" x14ac:dyDescent="0.25">
      <c r="A22" s="133">
        <v>11</v>
      </c>
      <c r="C22" s="1268" t="s">
        <v>741</v>
      </c>
      <c r="D22" s="1269"/>
      <c r="E22" s="138"/>
      <c r="F22" s="139">
        <f t="shared" si="0"/>
        <v>0</v>
      </c>
      <c r="G22" s="142">
        <f t="shared" si="1"/>
        <v>0</v>
      </c>
      <c r="H22" s="142">
        <f t="shared" si="2"/>
        <v>0</v>
      </c>
      <c r="I22" s="1266"/>
      <c r="J22" s="1267"/>
      <c r="K22" s="169"/>
    </row>
    <row r="23" spans="1:11" ht="16.5" x14ac:dyDescent="0.25">
      <c r="A23" s="133">
        <v>1</v>
      </c>
      <c r="C23" s="1268" t="s">
        <v>742</v>
      </c>
      <c r="D23" s="1269"/>
      <c r="E23" s="138"/>
      <c r="F23" s="139">
        <f t="shared" si="0"/>
        <v>0</v>
      </c>
      <c r="G23" s="142">
        <f t="shared" si="1"/>
        <v>0</v>
      </c>
      <c r="H23" s="142">
        <f t="shared" si="2"/>
        <v>0</v>
      </c>
      <c r="I23" s="1266"/>
      <c r="J23" s="1267"/>
      <c r="K23" s="169"/>
    </row>
    <row r="24" spans="1:11" ht="16.5" x14ac:dyDescent="0.25">
      <c r="A24" s="133">
        <v>1</v>
      </c>
      <c r="C24" s="1268" t="s">
        <v>743</v>
      </c>
      <c r="D24" s="1269"/>
      <c r="E24" s="138"/>
      <c r="F24" s="139">
        <f t="shared" si="0"/>
        <v>0</v>
      </c>
      <c r="G24" s="142">
        <f t="shared" si="1"/>
        <v>0</v>
      </c>
      <c r="H24" s="142">
        <f t="shared" si="2"/>
        <v>0</v>
      </c>
      <c r="I24" s="1266"/>
      <c r="J24" s="1267"/>
      <c r="K24" s="169"/>
    </row>
    <row r="25" spans="1:11" ht="16.5" x14ac:dyDescent="0.25">
      <c r="A25" s="133">
        <v>1</v>
      </c>
      <c r="C25" s="1268" t="s">
        <v>744</v>
      </c>
      <c r="D25" s="1269"/>
      <c r="E25" s="138"/>
      <c r="F25" s="139">
        <f t="shared" si="0"/>
        <v>0</v>
      </c>
      <c r="G25" s="142">
        <f t="shared" si="1"/>
        <v>0</v>
      </c>
      <c r="H25" s="142">
        <f t="shared" si="2"/>
        <v>0</v>
      </c>
      <c r="I25" s="1266"/>
      <c r="J25" s="1267"/>
      <c r="K25" s="169"/>
    </row>
    <row r="26" spans="1:11" ht="31.5" x14ac:dyDescent="0.25">
      <c r="A26" s="133">
        <v>11</v>
      </c>
      <c r="C26" s="1268" t="s">
        <v>745</v>
      </c>
      <c r="D26" s="1269"/>
      <c r="E26" s="138"/>
      <c r="F26" s="139">
        <f t="shared" si="0"/>
        <v>0</v>
      </c>
      <c r="G26" s="142">
        <f t="shared" si="1"/>
        <v>0</v>
      </c>
      <c r="H26" s="142">
        <f t="shared" si="2"/>
        <v>0</v>
      </c>
      <c r="I26" s="1266"/>
      <c r="J26" s="1267"/>
      <c r="K26" s="169"/>
    </row>
    <row r="27" spans="1:11" ht="16.5" x14ac:dyDescent="0.25">
      <c r="A27" s="133">
        <v>1</v>
      </c>
      <c r="C27" s="1268" t="s">
        <v>746</v>
      </c>
      <c r="D27" s="1269"/>
      <c r="E27" s="138"/>
      <c r="F27" s="139">
        <f t="shared" si="0"/>
        <v>0</v>
      </c>
      <c r="G27" s="142">
        <f t="shared" si="1"/>
        <v>0</v>
      </c>
      <c r="H27" s="142">
        <f t="shared" si="2"/>
        <v>0</v>
      </c>
      <c r="I27" s="1266"/>
      <c r="J27" s="1267"/>
      <c r="K27" s="169"/>
    </row>
    <row r="28" spans="1:11" ht="31.5" x14ac:dyDescent="0.25">
      <c r="A28" s="133">
        <v>11</v>
      </c>
      <c r="C28" s="1268" t="s">
        <v>747</v>
      </c>
      <c r="D28" s="1269"/>
      <c r="E28" s="138"/>
      <c r="F28" s="139">
        <f t="shared" si="0"/>
        <v>0</v>
      </c>
      <c r="G28" s="142">
        <f t="shared" si="1"/>
        <v>0</v>
      </c>
      <c r="H28" s="142">
        <f t="shared" si="2"/>
        <v>0</v>
      </c>
      <c r="I28" s="1266"/>
      <c r="J28" s="1267"/>
      <c r="K28" s="169"/>
    </row>
    <row r="29" spans="1:11" ht="16.5" x14ac:dyDescent="0.25">
      <c r="A29" s="133">
        <v>1</v>
      </c>
      <c r="C29" s="1268" t="s">
        <v>748</v>
      </c>
      <c r="D29" s="1269"/>
      <c r="E29" s="138"/>
      <c r="F29" s="139">
        <f t="shared" si="0"/>
        <v>0</v>
      </c>
      <c r="G29" s="142">
        <f t="shared" si="1"/>
        <v>0</v>
      </c>
      <c r="H29" s="142">
        <f t="shared" si="2"/>
        <v>0</v>
      </c>
      <c r="I29" s="1266"/>
      <c r="J29" s="1267"/>
      <c r="K29" s="169"/>
    </row>
    <row r="30" spans="1:11" ht="16.5" x14ac:dyDescent="0.25">
      <c r="A30" s="133">
        <v>1</v>
      </c>
      <c r="C30" s="1268" t="s">
        <v>749</v>
      </c>
      <c r="D30" s="1269"/>
      <c r="E30" s="138"/>
      <c r="F30" s="139">
        <f t="shared" si="0"/>
        <v>0</v>
      </c>
      <c r="G30" s="142">
        <f t="shared" si="1"/>
        <v>0</v>
      </c>
      <c r="H30" s="142">
        <f t="shared" si="2"/>
        <v>0</v>
      </c>
      <c r="I30" s="1266"/>
      <c r="J30" s="1267"/>
      <c r="K30" s="169"/>
    </row>
    <row r="31" spans="1:11" ht="16.5" x14ac:dyDescent="0.25">
      <c r="A31" s="133">
        <v>1</v>
      </c>
      <c r="C31" s="1268" t="s">
        <v>750</v>
      </c>
      <c r="D31" s="1269"/>
      <c r="E31" s="138"/>
      <c r="F31" s="139">
        <f t="shared" si="0"/>
        <v>0</v>
      </c>
      <c r="G31" s="142">
        <f t="shared" si="1"/>
        <v>0</v>
      </c>
      <c r="H31" s="142">
        <f t="shared" si="2"/>
        <v>0</v>
      </c>
      <c r="I31" s="1266"/>
      <c r="J31" s="1267"/>
      <c r="K31" s="169"/>
    </row>
    <row r="32" spans="1:11" ht="31.5" x14ac:dyDescent="0.25">
      <c r="A32" s="133">
        <v>11</v>
      </c>
      <c r="C32" s="1268" t="s">
        <v>751</v>
      </c>
      <c r="D32" s="1269"/>
      <c r="E32" s="138"/>
      <c r="F32" s="139">
        <f t="shared" si="0"/>
        <v>0</v>
      </c>
      <c r="G32" s="142">
        <f t="shared" si="1"/>
        <v>0</v>
      </c>
      <c r="H32" s="142">
        <f t="shared" si="2"/>
        <v>0</v>
      </c>
      <c r="I32" s="1266"/>
      <c r="J32" s="1267"/>
      <c r="K32" s="169"/>
    </row>
    <row r="33" spans="1:22" x14ac:dyDescent="0.25">
      <c r="C33" s="1268" t="s">
        <v>2312</v>
      </c>
      <c r="D33" s="1269"/>
      <c r="E33" s="138"/>
      <c r="F33" s="139">
        <f t="shared" si="0"/>
        <v>0</v>
      </c>
      <c r="G33" s="142">
        <f t="shared" si="1"/>
        <v>0</v>
      </c>
      <c r="H33" s="142">
        <f t="shared" si="2"/>
        <v>0</v>
      </c>
      <c r="I33" s="1266"/>
      <c r="J33" s="1267"/>
      <c r="K33" s="169"/>
    </row>
    <row r="34" spans="1:22" ht="31.5" x14ac:dyDescent="0.25">
      <c r="A34" s="133">
        <v>11</v>
      </c>
      <c r="C34" s="1268" t="s">
        <v>752</v>
      </c>
      <c r="D34" s="1269"/>
      <c r="E34" s="138"/>
      <c r="F34" s="139">
        <f t="shared" si="0"/>
        <v>0</v>
      </c>
      <c r="G34" s="142">
        <f t="shared" si="1"/>
        <v>0</v>
      </c>
      <c r="H34" s="142">
        <f t="shared" si="2"/>
        <v>0</v>
      </c>
      <c r="I34" s="1266"/>
      <c r="J34" s="1267"/>
      <c r="K34" s="169"/>
    </row>
    <row r="35" spans="1:22" ht="31.5" x14ac:dyDescent="0.25">
      <c r="A35" s="133">
        <v>11</v>
      </c>
      <c r="C35" s="1268" t="s">
        <v>753</v>
      </c>
      <c r="D35" s="1269"/>
      <c r="E35" s="138"/>
      <c r="F35" s="139">
        <f t="shared" si="0"/>
        <v>0</v>
      </c>
      <c r="G35" s="142">
        <f t="shared" si="1"/>
        <v>0</v>
      </c>
      <c r="H35" s="142">
        <f t="shared" si="2"/>
        <v>0</v>
      </c>
      <c r="I35" s="1266"/>
      <c r="J35" s="1267"/>
      <c r="K35" s="169"/>
    </row>
    <row r="36" spans="1:22" ht="16.5" x14ac:dyDescent="0.25">
      <c r="A36" s="133">
        <v>1</v>
      </c>
      <c r="C36" s="1268" t="s">
        <v>754</v>
      </c>
      <c r="D36" s="1269"/>
      <c r="E36" s="138"/>
      <c r="F36" s="139">
        <f t="shared" si="0"/>
        <v>0</v>
      </c>
      <c r="G36" s="142">
        <f t="shared" si="1"/>
        <v>0</v>
      </c>
      <c r="H36" s="142">
        <f t="shared" si="2"/>
        <v>0</v>
      </c>
      <c r="I36" s="1266"/>
      <c r="J36" s="1267"/>
      <c r="K36" s="169"/>
    </row>
    <row r="37" spans="1:22" ht="16.5" x14ac:dyDescent="0.25">
      <c r="A37" s="133">
        <v>1</v>
      </c>
      <c r="C37" s="1268" t="s">
        <v>755</v>
      </c>
      <c r="D37" s="1269"/>
      <c r="E37" s="138"/>
      <c r="F37" s="139">
        <f t="shared" si="0"/>
        <v>0</v>
      </c>
      <c r="G37" s="142">
        <f t="shared" si="1"/>
        <v>0</v>
      </c>
      <c r="H37" s="142">
        <f t="shared" si="2"/>
        <v>0</v>
      </c>
      <c r="I37" s="1266"/>
      <c r="J37" s="1267"/>
      <c r="K37" s="169"/>
    </row>
    <row r="38" spans="1:22" ht="31.5" x14ac:dyDescent="0.25">
      <c r="A38" s="133">
        <v>11</v>
      </c>
      <c r="C38" s="1268" t="s">
        <v>756</v>
      </c>
      <c r="D38" s="1269"/>
      <c r="E38" s="138"/>
      <c r="F38" s="139">
        <f t="shared" si="0"/>
        <v>0</v>
      </c>
      <c r="G38" s="142">
        <f t="shared" si="1"/>
        <v>0</v>
      </c>
      <c r="H38" s="142">
        <f t="shared" si="2"/>
        <v>0</v>
      </c>
      <c r="I38" s="1266"/>
      <c r="J38" s="1267"/>
      <c r="K38" s="169"/>
    </row>
    <row r="39" spans="1:22" ht="16.5" x14ac:dyDescent="0.25">
      <c r="A39" s="133">
        <v>1</v>
      </c>
      <c r="C39" s="1268" t="s">
        <v>757</v>
      </c>
      <c r="D39" s="1269"/>
      <c r="E39" s="138"/>
      <c r="F39" s="139">
        <f t="shared" si="0"/>
        <v>0</v>
      </c>
      <c r="G39" s="142">
        <f t="shared" si="1"/>
        <v>0</v>
      </c>
      <c r="H39" s="142">
        <f t="shared" si="2"/>
        <v>0</v>
      </c>
      <c r="I39" s="1266"/>
      <c r="J39" s="1267"/>
      <c r="K39" s="169"/>
    </row>
    <row r="40" spans="1:22" ht="16.5" x14ac:dyDescent="0.25">
      <c r="A40" s="133">
        <v>1</v>
      </c>
      <c r="C40" s="1268" t="s">
        <v>758</v>
      </c>
      <c r="D40" s="1269"/>
      <c r="E40" s="138" t="s">
        <v>311</v>
      </c>
      <c r="F40" s="139">
        <f t="shared" si="0"/>
        <v>1</v>
      </c>
      <c r="G40" s="142">
        <f t="shared" si="1"/>
        <v>0</v>
      </c>
      <c r="H40" s="142">
        <f t="shared" si="2"/>
        <v>0</v>
      </c>
      <c r="I40" s="1266"/>
      <c r="J40" s="1267"/>
      <c r="K40" s="169"/>
    </row>
    <row r="41" spans="1:22" ht="31.5" x14ac:dyDescent="0.25">
      <c r="A41" s="133">
        <v>11</v>
      </c>
      <c r="C41" s="1268" t="s">
        <v>759</v>
      </c>
      <c r="D41" s="1269"/>
      <c r="E41" s="138" t="s">
        <v>312</v>
      </c>
      <c r="F41" s="139">
        <f t="shared" si="0"/>
        <v>0</v>
      </c>
      <c r="G41" s="142">
        <f t="shared" si="1"/>
        <v>1</v>
      </c>
      <c r="H41" s="142">
        <f t="shared" si="2"/>
        <v>0</v>
      </c>
      <c r="I41" s="1266"/>
      <c r="J41" s="1267"/>
      <c r="K41" s="169"/>
    </row>
    <row r="42" spans="1:22" ht="15.75" thickBot="1" x14ac:dyDescent="0.3">
      <c r="C42" s="1288"/>
      <c r="D42" s="1289"/>
      <c r="E42" s="115"/>
      <c r="F42" s="231">
        <f t="shared" si="0"/>
        <v>0</v>
      </c>
      <c r="G42" s="232">
        <f t="shared" si="1"/>
        <v>0</v>
      </c>
      <c r="H42" s="232">
        <f t="shared" si="2"/>
        <v>0</v>
      </c>
      <c r="I42" s="1290"/>
      <c r="J42" s="1291"/>
      <c r="K42" s="169"/>
    </row>
    <row r="43" spans="1:22" ht="22.5" x14ac:dyDescent="0.3">
      <c r="C43" s="164"/>
      <c r="D43" s="164"/>
      <c r="E43" s="143"/>
      <c r="F43" s="198" t="s">
        <v>311</v>
      </c>
      <c r="G43" s="198" t="s">
        <v>312</v>
      </c>
      <c r="H43" s="198" t="s">
        <v>313</v>
      </c>
      <c r="I43" s="226" t="s">
        <v>317</v>
      </c>
      <c r="J43" s="169"/>
      <c r="K43" s="169"/>
      <c r="L43" s="201" t="s">
        <v>319</v>
      </c>
      <c r="M43" s="201"/>
      <c r="N43" s="201"/>
      <c r="O43" s="201"/>
      <c r="P43" s="201"/>
      <c r="Q43" s="201"/>
      <c r="R43" s="201"/>
      <c r="S43" s="201"/>
      <c r="T43" s="202"/>
      <c r="U43" s="201"/>
      <c r="V43" s="201"/>
    </row>
    <row r="44" spans="1:22" ht="15.75" thickBot="1" x14ac:dyDescent="0.3">
      <c r="E44" s="102" t="s">
        <v>316</v>
      </c>
      <c r="F44" s="104">
        <f>SUM(F13:F42)</f>
        <v>1</v>
      </c>
      <c r="G44" s="104">
        <f>SUM(G13:G42)</f>
        <v>1</v>
      </c>
      <c r="H44" s="104">
        <f>SUM(H13:H42)</f>
        <v>0</v>
      </c>
      <c r="I44" s="102">
        <f>+F44+G44</f>
        <v>2</v>
      </c>
      <c r="L44" s="1292" t="s">
        <v>349</v>
      </c>
      <c r="M44" s="1292"/>
      <c r="N44" s="1292"/>
      <c r="O44" s="1292"/>
      <c r="P44" s="1292"/>
      <c r="Q44" s="195"/>
      <c r="R44" s="1292" t="s">
        <v>350</v>
      </c>
      <c r="S44" s="1292"/>
      <c r="T44" s="1292"/>
      <c r="U44" s="1292"/>
      <c r="V44" s="1292"/>
    </row>
    <row r="45" spans="1:22" ht="15.75" thickBot="1" x14ac:dyDescent="0.3">
      <c r="D45" s="180"/>
      <c r="E45" s="181"/>
      <c r="F45" s="1293">
        <f>+F44/I44</f>
        <v>0.5</v>
      </c>
      <c r="G45" s="1293">
        <f>+G44/I44</f>
        <v>0.5</v>
      </c>
      <c r="H45" s="223"/>
      <c r="I45" s="1295">
        <f>+F45+G45</f>
        <v>1</v>
      </c>
      <c r="L45" s="196"/>
      <c r="M45" s="174"/>
      <c r="N45" s="195"/>
      <c r="O45" s="195"/>
      <c r="P45" s="195"/>
      <c r="Q45" s="195"/>
      <c r="R45" s="195"/>
      <c r="S45" s="195"/>
      <c r="T45" s="203"/>
      <c r="U45" s="176"/>
      <c r="V45" s="176"/>
    </row>
    <row r="46" spans="1:22" ht="15.75" thickBot="1" x14ac:dyDescent="0.3">
      <c r="D46" s="180"/>
      <c r="E46" s="181"/>
      <c r="F46" s="1294"/>
      <c r="G46" s="1294"/>
      <c r="H46" s="223"/>
      <c r="I46" s="1296"/>
      <c r="L46" s="1297" t="s">
        <v>320</v>
      </c>
      <c r="M46" s="1298"/>
      <c r="N46" s="1298"/>
      <c r="O46" s="1298"/>
      <c r="P46" s="1299"/>
      <c r="Q46" s="195"/>
      <c r="R46" s="1297" t="s">
        <v>321</v>
      </c>
      <c r="S46" s="1298"/>
      <c r="T46" s="1300"/>
      <c r="U46" s="1298"/>
      <c r="V46" s="1299"/>
    </row>
    <row r="47" spans="1:22" ht="38.25" x14ac:dyDescent="0.25">
      <c r="C47" s="884" t="s">
        <v>1595</v>
      </c>
      <c r="D47" s="885" t="s">
        <v>2319</v>
      </c>
      <c r="E47" s="116"/>
      <c r="F47" s="186"/>
      <c r="G47" s="186"/>
      <c r="H47" s="183"/>
      <c r="I47" s="184"/>
      <c r="L47" s="216" t="s">
        <v>322</v>
      </c>
      <c r="M47" s="217" t="s">
        <v>323</v>
      </c>
      <c r="N47" s="217" t="s">
        <v>324</v>
      </c>
      <c r="O47" s="217" t="s">
        <v>325</v>
      </c>
      <c r="P47" s="218" t="s">
        <v>326</v>
      </c>
      <c r="Q47" s="219"/>
      <c r="R47" s="220" t="s">
        <v>322</v>
      </c>
      <c r="S47" s="217" t="s">
        <v>323</v>
      </c>
      <c r="T47" s="217" t="s">
        <v>327</v>
      </c>
      <c r="U47" s="217" t="s">
        <v>325</v>
      </c>
      <c r="V47" s="218" t="s">
        <v>326</v>
      </c>
    </row>
    <row r="48" spans="1:22" x14ac:dyDescent="0.25">
      <c r="D48" s="182" t="s">
        <v>324</v>
      </c>
      <c r="E48" s="193">
        <f>+F45</f>
        <v>0.5</v>
      </c>
      <c r="F48" s="186"/>
      <c r="G48" s="186"/>
      <c r="H48" s="183"/>
      <c r="I48" s="184"/>
      <c r="L48" s="205" t="s">
        <v>328</v>
      </c>
      <c r="M48" s="206" t="s">
        <v>329</v>
      </c>
      <c r="N48" s="207" t="s">
        <v>330</v>
      </c>
      <c r="O48" s="208" t="s">
        <v>331</v>
      </c>
      <c r="P48" s="189" t="s">
        <v>332</v>
      </c>
      <c r="Q48" s="204"/>
      <c r="R48" s="209" t="s">
        <v>328</v>
      </c>
      <c r="S48" s="206" t="s">
        <v>333</v>
      </c>
      <c r="T48" s="179" t="s">
        <v>334</v>
      </c>
      <c r="U48" s="208" t="s">
        <v>331</v>
      </c>
      <c r="V48" s="189" t="s">
        <v>335</v>
      </c>
    </row>
    <row r="49" spans="1:24" ht="30" x14ac:dyDescent="0.25">
      <c r="D49" s="182" t="s">
        <v>327</v>
      </c>
      <c r="E49" s="193">
        <f>+G45</f>
        <v>0.5</v>
      </c>
      <c r="F49" s="186"/>
      <c r="G49" s="186"/>
      <c r="H49" s="183"/>
      <c r="I49" s="184"/>
      <c r="L49" s="205" t="s">
        <v>336</v>
      </c>
      <c r="M49" s="206" t="s">
        <v>329</v>
      </c>
      <c r="N49" s="207" t="s">
        <v>337</v>
      </c>
      <c r="O49" s="208" t="s">
        <v>338</v>
      </c>
      <c r="P49" s="189" t="s">
        <v>339</v>
      </c>
      <c r="Q49" s="204"/>
      <c r="R49" s="209" t="s">
        <v>336</v>
      </c>
      <c r="S49" s="206" t="s">
        <v>333</v>
      </c>
      <c r="T49" s="179" t="s">
        <v>337</v>
      </c>
      <c r="U49" s="208" t="s">
        <v>338</v>
      </c>
      <c r="V49" s="189" t="s">
        <v>340</v>
      </c>
    </row>
    <row r="50" spans="1:24" ht="16.5" thickBot="1" x14ac:dyDescent="0.3">
      <c r="C50" s="227" t="s">
        <v>351</v>
      </c>
      <c r="D50" s="182"/>
      <c r="E50" s="116"/>
      <c r="F50" s="186"/>
      <c r="G50" s="186"/>
      <c r="H50" s="183"/>
      <c r="I50" s="184"/>
      <c r="J50" s="102">
        <f>990*1.12</f>
        <v>1108.8000000000002</v>
      </c>
      <c r="L50" s="210" t="s">
        <v>341</v>
      </c>
      <c r="M50" s="211" t="s">
        <v>329</v>
      </c>
      <c r="N50" s="212" t="s">
        <v>342</v>
      </c>
      <c r="O50" s="213" t="s">
        <v>343</v>
      </c>
      <c r="P50" s="214" t="s">
        <v>344</v>
      </c>
      <c r="Q50" s="204"/>
      <c r="R50" s="215" t="s">
        <v>341</v>
      </c>
      <c r="S50" s="211" t="s">
        <v>345</v>
      </c>
      <c r="T50" s="190" t="s">
        <v>346</v>
      </c>
      <c r="U50" s="213" t="s">
        <v>343</v>
      </c>
      <c r="V50" s="214" t="s">
        <v>332</v>
      </c>
    </row>
    <row r="51" spans="1:24" x14ac:dyDescent="0.25">
      <c r="D51" s="229" t="s">
        <v>352</v>
      </c>
      <c r="E51" s="116"/>
      <c r="F51" s="186"/>
      <c r="G51" s="186"/>
      <c r="H51" s="183"/>
      <c r="I51" s="184"/>
    </row>
    <row r="52" spans="1:24" x14ac:dyDescent="0.25">
      <c r="D52" s="228" t="s">
        <v>353</v>
      </c>
      <c r="E52" s="116"/>
      <c r="F52" s="186"/>
      <c r="G52" s="186"/>
      <c r="H52" s="183"/>
      <c r="I52" s="184"/>
    </row>
    <row r="53" spans="1:24" x14ac:dyDescent="0.25">
      <c r="D53" s="228" t="s">
        <v>354</v>
      </c>
      <c r="E53" s="192" t="s">
        <v>356</v>
      </c>
      <c r="F53" s="186"/>
      <c r="G53" s="186"/>
      <c r="H53" s="183"/>
      <c r="I53" s="184"/>
    </row>
    <row r="54" spans="1:24" s="170" customFormat="1" ht="16.5" customHeight="1" x14ac:dyDescent="0.3">
      <c r="A54" s="221"/>
      <c r="C54" s="191"/>
      <c r="D54" s="228" t="s">
        <v>355</v>
      </c>
      <c r="E54" s="185"/>
      <c r="F54" s="185"/>
      <c r="G54" s="185"/>
      <c r="H54" s="185"/>
      <c r="I54" s="185"/>
      <c r="K54" s="200"/>
      <c r="W54" s="200"/>
      <c r="X54" s="200"/>
    </row>
    <row r="55" spans="1:24" s="175" customFormat="1" x14ac:dyDescent="0.25">
      <c r="A55" s="197"/>
      <c r="C55" s="194" t="s">
        <v>357</v>
      </c>
      <c r="I55" s="171"/>
      <c r="J55" s="172"/>
      <c r="K55" s="172"/>
      <c r="W55" s="176"/>
      <c r="X55" s="174"/>
    </row>
    <row r="56" spans="1:24" s="175" customFormat="1" ht="46.5" x14ac:dyDescent="0.25">
      <c r="A56" s="197">
        <v>111</v>
      </c>
      <c r="C56" s="1393"/>
      <c r="D56" s="1394"/>
      <c r="E56" s="1394"/>
      <c r="F56" s="1394"/>
      <c r="G56" s="1394"/>
      <c r="H56" s="1394"/>
      <c r="I56" s="1394"/>
      <c r="J56" s="1395"/>
      <c r="K56" s="172"/>
      <c r="W56" s="176"/>
      <c r="X56" s="177"/>
    </row>
    <row r="57" spans="1:24" s="175" customFormat="1" x14ac:dyDescent="0.25">
      <c r="A57" s="197"/>
      <c r="I57" s="171"/>
      <c r="W57" s="178"/>
    </row>
    <row r="58" spans="1:24" s="173" customFormat="1" x14ac:dyDescent="0.25">
      <c r="A58" s="222"/>
      <c r="I58" s="187"/>
      <c r="W58" s="179"/>
    </row>
    <row r="59" spans="1:24" s="173" customFormat="1" x14ac:dyDescent="0.25">
      <c r="A59" s="222"/>
      <c r="I59" s="187"/>
      <c r="W59" s="188"/>
    </row>
    <row r="60" spans="1:24" s="173" customFormat="1" ht="18" customHeight="1" x14ac:dyDescent="0.25">
      <c r="A60" s="222"/>
      <c r="I60" s="187"/>
      <c r="W60" s="188"/>
    </row>
    <row r="61" spans="1:24" s="173" customFormat="1" x14ac:dyDescent="0.25">
      <c r="A61" s="222"/>
      <c r="I61" s="187"/>
      <c r="W61" s="188"/>
    </row>
  </sheetData>
  <mergeCells count="77">
    <mergeCell ref="C15:D15"/>
    <mergeCell ref="I15:J15"/>
    <mergeCell ref="E5:F5"/>
    <mergeCell ref="G5:I5"/>
    <mergeCell ref="E6:F6"/>
    <mergeCell ref="E7:F7"/>
    <mergeCell ref="C10:D11"/>
    <mergeCell ref="E10:E11"/>
    <mergeCell ref="F10:H10"/>
    <mergeCell ref="I10:J11"/>
    <mergeCell ref="C12:D12"/>
    <mergeCell ref="C13:D13"/>
    <mergeCell ref="I13:J13"/>
    <mergeCell ref="C14:D14"/>
    <mergeCell ref="I14:J14"/>
    <mergeCell ref="C16:D16"/>
    <mergeCell ref="I16:J16"/>
    <mergeCell ref="C17:D17"/>
    <mergeCell ref="I17:J17"/>
    <mergeCell ref="C18:D18"/>
    <mergeCell ref="I18:J18"/>
    <mergeCell ref="C19:D19"/>
    <mergeCell ref="I19:J19"/>
    <mergeCell ref="C20:D20"/>
    <mergeCell ref="I20:J20"/>
    <mergeCell ref="C21:D21"/>
    <mergeCell ref="I21:J21"/>
    <mergeCell ref="C22:D22"/>
    <mergeCell ref="I22:J22"/>
    <mergeCell ref="C23:D23"/>
    <mergeCell ref="I23:J23"/>
    <mergeCell ref="C24:D24"/>
    <mergeCell ref="I24:J24"/>
    <mergeCell ref="C25:D25"/>
    <mergeCell ref="I25:J25"/>
    <mergeCell ref="C26:D26"/>
    <mergeCell ref="I26:J26"/>
    <mergeCell ref="C27:D27"/>
    <mergeCell ref="I27:J27"/>
    <mergeCell ref="C28:D28"/>
    <mergeCell ref="I28:J28"/>
    <mergeCell ref="C29:D29"/>
    <mergeCell ref="I29:J29"/>
    <mergeCell ref="C30:D30"/>
    <mergeCell ref="I30:J30"/>
    <mergeCell ref="C31:D31"/>
    <mergeCell ref="I31:J31"/>
    <mergeCell ref="C32:D32"/>
    <mergeCell ref="I32:J32"/>
    <mergeCell ref="C33:D33"/>
    <mergeCell ref="I33:J33"/>
    <mergeCell ref="C34:D34"/>
    <mergeCell ref="I34:J34"/>
    <mergeCell ref="C35:D35"/>
    <mergeCell ref="I35:J35"/>
    <mergeCell ref="C36:D36"/>
    <mergeCell ref="I36:J36"/>
    <mergeCell ref="C37:D37"/>
    <mergeCell ref="I37:J37"/>
    <mergeCell ref="C38:D38"/>
    <mergeCell ref="I38:J38"/>
    <mergeCell ref="C39:D39"/>
    <mergeCell ref="I39:J39"/>
    <mergeCell ref="C42:D42"/>
    <mergeCell ref="I42:J42"/>
    <mergeCell ref="C56:J56"/>
    <mergeCell ref="C40:D40"/>
    <mergeCell ref="I40:J40"/>
    <mergeCell ref="C41:D41"/>
    <mergeCell ref="I41:J41"/>
    <mergeCell ref="L44:P44"/>
    <mergeCell ref="R44:V44"/>
    <mergeCell ref="F45:F46"/>
    <mergeCell ref="G45:G46"/>
    <mergeCell ref="I45:I46"/>
    <mergeCell ref="L46:P46"/>
    <mergeCell ref="R46:V46"/>
  </mergeCells>
  <conditionalFormatting sqref="C13:D41">
    <cfRule type="duplicateValues" dxfId="79" priority="1"/>
  </conditionalFormatting>
  <dataValidations disablePrompts="1" count="1">
    <dataValidation type="list" allowBlank="1" showInputMessage="1" showErrorMessage="1" sqref="E13:E43" xr:uid="{00000000-0002-0000-2500-000000000000}">
      <formula1>$G$6:$G$8</formula1>
    </dataValidation>
  </dataValidations>
  <pageMargins left="0.47" right="0.70866141732283472" top="0.74803149606299213" bottom="0.74803149606299213" header="0.31496062992125984" footer="0.31496062992125984"/>
  <pageSetup paperSize="9" scale="56"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0" tint="-0.499984740745262"/>
  </sheetPr>
  <dimension ref="A1:R49"/>
  <sheetViews>
    <sheetView view="pageBreakPreview" zoomScaleNormal="100" zoomScaleSheetLayoutView="100" workbookViewId="0">
      <selection activeCell="D13" sqref="D13"/>
    </sheetView>
  </sheetViews>
  <sheetFormatPr baseColWidth="10" defaultRowHeight="15" x14ac:dyDescent="0.25"/>
  <cols>
    <col min="1" max="1" width="1.7109375" style="74" customWidth="1"/>
    <col min="2" max="2" width="2.7109375" customWidth="1"/>
    <col min="3" max="3" width="19.28515625" customWidth="1"/>
    <col min="4" max="4" width="64.28515625" customWidth="1"/>
    <col min="5" max="11" width="3" customWidth="1"/>
    <col min="12" max="12" width="6.28515625" customWidth="1"/>
    <col min="13" max="13" width="4.5703125" customWidth="1"/>
    <col min="14" max="14" width="3.5703125" customWidth="1"/>
    <col min="15" max="15" width="5.28515625" customWidth="1"/>
    <col min="16" max="16" width="3" customWidth="1"/>
    <col min="17" max="17" width="13.85546875"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473" t="s">
        <v>2482</v>
      </c>
    </row>
    <row r="3" spans="1:17" ht="9" customHeight="1" x14ac:dyDescent="0.3">
      <c r="D3" s="99"/>
      <c r="E3" s="99"/>
      <c r="F3" s="99"/>
      <c r="G3" s="99"/>
      <c r="H3" s="99"/>
      <c r="I3" s="99"/>
      <c r="J3" s="99"/>
      <c r="K3" s="99"/>
      <c r="L3" s="99"/>
      <c r="M3" s="99"/>
      <c r="N3" s="99"/>
      <c r="O3" s="1176" t="s">
        <v>154</v>
      </c>
      <c r="P3" s="99"/>
      <c r="Q3" s="1474"/>
    </row>
    <row r="4" spans="1:17" s="56" customFormat="1" ht="15.75" customHeight="1" x14ac:dyDescent="0.25">
      <c r="A4" s="75"/>
      <c r="B4" s="53" t="s">
        <v>84</v>
      </c>
      <c r="C4" s="53"/>
      <c r="D4" s="56" t="s">
        <v>150</v>
      </c>
      <c r="O4" s="1176"/>
      <c r="Q4" s="1475"/>
    </row>
    <row r="5" spans="1:17" s="56" customFormat="1" ht="15.75" customHeight="1" thickBot="1" x14ac:dyDescent="0.3">
      <c r="A5" s="75"/>
      <c r="B5" s="53" t="s">
        <v>85</v>
      </c>
      <c r="C5" s="53"/>
      <c r="D5" s="56" t="s">
        <v>3078</v>
      </c>
      <c r="H5" s="1177" t="s">
        <v>162</v>
      </c>
      <c r="I5" s="1177"/>
      <c r="J5" s="1177"/>
      <c r="K5" s="1177"/>
      <c r="L5" s="256"/>
      <c r="M5" s="256" t="s">
        <v>147</v>
      </c>
      <c r="N5" s="1177"/>
      <c r="O5" s="1177"/>
      <c r="P5" s="1177"/>
      <c r="Q5" s="129"/>
    </row>
    <row r="6" spans="1:17" s="56" customFormat="1" ht="15.75" x14ac:dyDescent="0.25">
      <c r="A6" s="75"/>
      <c r="B6" s="53" t="s">
        <v>86</v>
      </c>
      <c r="C6" s="53"/>
      <c r="D6" s="72" t="s">
        <v>795</v>
      </c>
      <c r="H6" s="1181" t="s">
        <v>161</v>
      </c>
      <c r="I6" s="1181"/>
      <c r="J6" s="1181"/>
      <c r="K6" s="1181"/>
      <c r="L6" s="257"/>
      <c r="M6" s="257"/>
      <c r="N6" s="1301" t="s">
        <v>2779</v>
      </c>
      <c r="O6" s="1302"/>
      <c r="P6" s="1302"/>
      <c r="Q6" s="82" t="s">
        <v>159</v>
      </c>
    </row>
    <row r="7" spans="1:17" s="56" customFormat="1" ht="15.75" x14ac:dyDescent="0.25">
      <c r="A7" s="75"/>
      <c r="B7" s="53" t="s">
        <v>87</v>
      </c>
      <c r="C7" s="53"/>
      <c r="D7" s="56" t="s">
        <v>151</v>
      </c>
      <c r="E7" s="72" t="s">
        <v>163</v>
      </c>
      <c r="H7" s="1178">
        <v>45162</v>
      </c>
      <c r="I7" s="1179"/>
      <c r="J7" s="1179"/>
      <c r="K7" s="1179"/>
      <c r="L7" s="1178">
        <v>45162</v>
      </c>
      <c r="M7" s="1178"/>
      <c r="N7" s="1303"/>
      <c r="O7" s="1244"/>
      <c r="P7" s="1244"/>
      <c r="Q7" s="83" t="s">
        <v>160</v>
      </c>
    </row>
    <row r="8" spans="1:17" s="56" customFormat="1" ht="16.5" thickBot="1" x14ac:dyDescent="0.3">
      <c r="A8" s="75"/>
      <c r="B8" s="53" t="s">
        <v>88</v>
      </c>
      <c r="C8" s="53"/>
      <c r="D8" s="56" t="s">
        <v>152</v>
      </c>
      <c r="E8" s="72" t="s">
        <v>163</v>
      </c>
      <c r="H8" s="1178">
        <f>+H7+20</f>
        <v>45182</v>
      </c>
      <c r="I8" s="1179"/>
      <c r="J8" s="1179"/>
      <c r="K8" s="1179"/>
      <c r="L8" s="1178">
        <f>+L7+1</f>
        <v>45163</v>
      </c>
      <c r="M8" s="1178"/>
      <c r="N8" s="1245"/>
      <c r="O8" s="1246"/>
      <c r="P8" s="1246"/>
      <c r="Q8" s="80"/>
    </row>
    <row r="9" spans="1:17" s="56" customFormat="1" ht="17.25" x14ac:dyDescent="0.25">
      <c r="A9" s="75">
        <v>1</v>
      </c>
      <c r="B9" s="1187" t="s">
        <v>166</v>
      </c>
      <c r="C9" s="1187"/>
      <c r="D9" s="1188" t="s">
        <v>164</v>
      </c>
      <c r="E9" s="1188"/>
      <c r="F9" s="1188"/>
      <c r="G9" s="1188"/>
      <c r="H9" s="1188"/>
      <c r="I9" s="1188"/>
      <c r="J9" s="1188"/>
      <c r="K9" s="1188"/>
      <c r="L9" s="1188"/>
      <c r="M9" s="1188"/>
      <c r="N9" s="1188"/>
      <c r="O9" s="1188"/>
      <c r="P9" s="1188"/>
      <c r="Q9" s="1188"/>
    </row>
    <row r="10" spans="1:17" s="56" customFormat="1" ht="33" x14ac:dyDescent="0.25">
      <c r="A10" s="75">
        <v>11</v>
      </c>
      <c r="B10" s="1187"/>
      <c r="C10" s="1187"/>
      <c r="D10" s="1188" t="s">
        <v>165</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169</v>
      </c>
      <c r="E13" s="757" t="s">
        <v>2057</v>
      </c>
      <c r="H13" s="88"/>
      <c r="I13" s="89" t="s">
        <v>155</v>
      </c>
      <c r="K13" s="88"/>
      <c r="L13" s="88"/>
      <c r="N13" s="95" t="s">
        <v>134</v>
      </c>
      <c r="O13" s="89"/>
    </row>
    <row r="14" spans="1:17" s="86" customFormat="1" ht="12.75" x14ac:dyDescent="0.2">
      <c r="A14" s="754"/>
      <c r="B14" s="84" t="s">
        <v>140</v>
      </c>
      <c r="C14" s="86" t="s">
        <v>92</v>
      </c>
      <c r="D14" s="86" t="s">
        <v>170</v>
      </c>
      <c r="H14" s="88"/>
      <c r="I14" s="89" t="s">
        <v>147</v>
      </c>
      <c r="J14" s="87"/>
      <c r="K14" s="88"/>
      <c r="L14" s="88"/>
      <c r="M14" s="96" t="s">
        <v>136</v>
      </c>
      <c r="N14" s="93" t="s">
        <v>157</v>
      </c>
      <c r="O14" s="89"/>
    </row>
    <row r="15" spans="1:17" s="86" customFormat="1" ht="12.75" x14ac:dyDescent="0.2">
      <c r="A15" s="754"/>
      <c r="B15" s="84" t="s">
        <v>136</v>
      </c>
      <c r="C15" s="86" t="s">
        <v>93</v>
      </c>
      <c r="D15" s="86" t="s">
        <v>171</v>
      </c>
      <c r="H15" s="88"/>
      <c r="I15" s="89" t="s">
        <v>148</v>
      </c>
      <c r="J15" s="87"/>
      <c r="K15" s="88"/>
      <c r="L15" s="88"/>
      <c r="M15" s="96" t="s">
        <v>137</v>
      </c>
      <c r="N15" s="93" t="s">
        <v>156</v>
      </c>
      <c r="O15" s="89"/>
    </row>
    <row r="16" spans="1:17" s="86" customFormat="1" ht="12.75" x14ac:dyDescent="0.2">
      <c r="A16" s="754"/>
      <c r="C16" s="84"/>
      <c r="D16" s="86" t="s">
        <v>172</v>
      </c>
      <c r="H16" s="88"/>
      <c r="I16" s="89"/>
      <c r="J16" s="87"/>
      <c r="K16" s="88"/>
      <c r="L16" s="88"/>
      <c r="M16" s="96" t="s">
        <v>138</v>
      </c>
      <c r="N16" s="95" t="s">
        <v>135</v>
      </c>
      <c r="O16" s="89"/>
    </row>
    <row r="17" spans="1:18" s="86" customFormat="1" ht="6.75" customHeight="1" thickBot="1" x14ac:dyDescent="0.25">
      <c r="A17" s="85"/>
      <c r="C17" s="84"/>
      <c r="Q17" s="91"/>
      <c r="R17" s="91"/>
    </row>
    <row r="18" spans="1:18" ht="16.5" thickBot="1" x14ac:dyDescent="0.3">
      <c r="C18" s="1190" t="s">
        <v>149</v>
      </c>
      <c r="D18" s="1191"/>
      <c r="E18" s="1464" t="s">
        <v>144</v>
      </c>
      <c r="F18" s="1465"/>
      <c r="G18" s="1465"/>
      <c r="H18" s="1465"/>
      <c r="I18" s="1465"/>
      <c r="J18" s="1465"/>
      <c r="K18" s="1466"/>
      <c r="L18" s="1467" t="s">
        <v>158</v>
      </c>
      <c r="M18" s="1385"/>
      <c r="N18" s="1469" t="s">
        <v>145</v>
      </c>
      <c r="O18" s="1469"/>
      <c r="P18" s="1470"/>
      <c r="Q18" s="1471" t="s">
        <v>146</v>
      </c>
    </row>
    <row r="19" spans="1:18" ht="16.5" thickBot="1" x14ac:dyDescent="0.3">
      <c r="C19" s="1192"/>
      <c r="D19" s="1193"/>
      <c r="E19" s="893" t="s">
        <v>139</v>
      </c>
      <c r="F19" s="891" t="s">
        <v>140</v>
      </c>
      <c r="G19" s="891" t="s">
        <v>136</v>
      </c>
      <c r="H19" s="891" t="s">
        <v>141</v>
      </c>
      <c r="I19" s="891" t="s">
        <v>142</v>
      </c>
      <c r="J19" s="891" t="s">
        <v>143</v>
      </c>
      <c r="K19" s="891" t="s">
        <v>138</v>
      </c>
      <c r="L19" s="1386"/>
      <c r="M19" s="1468"/>
      <c r="N19" s="889" t="s">
        <v>136</v>
      </c>
      <c r="O19" s="890" t="s">
        <v>137</v>
      </c>
      <c r="P19" s="892" t="s">
        <v>138</v>
      </c>
      <c r="Q19" s="1472"/>
    </row>
    <row r="20" spans="1:18" s="102" customFormat="1" ht="15.75" x14ac:dyDescent="0.25">
      <c r="A20" s="75"/>
      <c r="B20" s="56"/>
      <c r="C20" s="1377" t="s">
        <v>233</v>
      </c>
      <c r="D20" s="1378"/>
      <c r="E20" s="886"/>
      <c r="F20" s="886"/>
      <c r="G20" s="886"/>
      <c r="H20" s="886"/>
      <c r="I20" s="886"/>
      <c r="J20" s="886"/>
      <c r="K20" s="886"/>
      <c r="L20" s="886"/>
      <c r="M20" s="887"/>
      <c r="N20" s="886"/>
      <c r="O20" s="886"/>
      <c r="P20" s="886"/>
      <c r="Q20" s="888" t="s">
        <v>148</v>
      </c>
    </row>
    <row r="21" spans="1:18" s="102" customFormat="1" ht="15.75" x14ac:dyDescent="0.25">
      <c r="A21" s="75"/>
      <c r="B21" s="56"/>
      <c r="C21" s="1204" t="s">
        <v>173</v>
      </c>
      <c r="D21" s="1376"/>
      <c r="E21" s="138"/>
      <c r="F21" s="138"/>
      <c r="G21" s="138"/>
      <c r="H21" s="138"/>
      <c r="I21" s="138"/>
      <c r="J21" s="138"/>
      <c r="K21" s="138"/>
      <c r="L21" s="281">
        <v>115</v>
      </c>
      <c r="M21" s="282">
        <v>1</v>
      </c>
      <c r="N21" s="138"/>
      <c r="O21" s="138"/>
      <c r="P21" s="138"/>
      <c r="Q21" s="767"/>
    </row>
    <row r="22" spans="1:18" s="102" customFormat="1" ht="15.75" x14ac:dyDescent="0.25">
      <c r="A22" s="75"/>
      <c r="B22" s="56"/>
      <c r="C22" s="1204" t="s">
        <v>174</v>
      </c>
      <c r="D22" s="1376"/>
      <c r="E22" s="138"/>
      <c r="F22" s="138"/>
      <c r="G22" s="138"/>
      <c r="H22" s="138"/>
      <c r="I22" s="138"/>
      <c r="J22" s="138"/>
      <c r="K22" s="138"/>
      <c r="L22" s="138"/>
      <c r="M22" s="138"/>
      <c r="N22" s="138"/>
      <c r="O22" s="138"/>
      <c r="P22" s="138"/>
      <c r="Q22" s="768"/>
    </row>
    <row r="23" spans="1:18" ht="15.75" x14ac:dyDescent="0.25">
      <c r="A23" s="75"/>
      <c r="B23" s="103"/>
      <c r="C23" s="1185" t="s">
        <v>213</v>
      </c>
      <c r="D23" s="1382"/>
      <c r="E23" s="283"/>
      <c r="F23" s="283"/>
      <c r="G23" s="283"/>
      <c r="H23" s="283"/>
      <c r="I23" s="283"/>
      <c r="J23" s="283"/>
      <c r="K23" s="283"/>
      <c r="L23" s="283"/>
      <c r="M23" s="283"/>
      <c r="N23" s="283"/>
      <c r="O23" s="283"/>
      <c r="P23" s="283"/>
      <c r="Q23" s="769"/>
    </row>
    <row r="24" spans="1:18" ht="48.75" x14ac:dyDescent="0.25">
      <c r="A24" s="75">
        <v>111</v>
      </c>
      <c r="B24" s="103"/>
      <c r="C24" s="1204" t="s">
        <v>214</v>
      </c>
      <c r="D24" s="1376"/>
      <c r="E24" s="283"/>
      <c r="F24" s="283"/>
      <c r="G24" s="283"/>
      <c r="H24" s="283"/>
      <c r="I24" s="283"/>
      <c r="J24" s="283"/>
      <c r="K24" s="283"/>
      <c r="L24" s="281">
        <v>115</v>
      </c>
      <c r="M24" s="282">
        <v>1</v>
      </c>
      <c r="N24" s="283"/>
      <c r="O24" s="283"/>
      <c r="P24" s="283"/>
      <c r="Q24" s="769"/>
    </row>
    <row r="25" spans="1:18" ht="33" x14ac:dyDescent="0.25">
      <c r="A25" s="75">
        <v>11</v>
      </c>
      <c r="B25" s="103"/>
      <c r="C25" s="1204" t="s">
        <v>2322</v>
      </c>
      <c r="D25" s="1376"/>
      <c r="E25" s="283"/>
      <c r="F25" s="283"/>
      <c r="G25" s="283"/>
      <c r="H25" s="283"/>
      <c r="I25" s="283"/>
      <c r="J25" s="283"/>
      <c r="K25" s="283"/>
      <c r="L25" s="281">
        <v>115</v>
      </c>
      <c r="M25" s="283"/>
      <c r="N25" s="283"/>
      <c r="O25" s="283"/>
      <c r="P25" s="283"/>
      <c r="Q25" s="769"/>
    </row>
    <row r="26" spans="1:18" ht="15.75" x14ac:dyDescent="0.25">
      <c r="A26" s="75"/>
      <c r="B26" s="103"/>
      <c r="C26" s="1185" t="s">
        <v>216</v>
      </c>
      <c r="D26" s="1382"/>
      <c r="E26" s="283"/>
      <c r="F26" s="283"/>
      <c r="G26" s="283"/>
      <c r="H26" s="283"/>
      <c r="I26" s="283"/>
      <c r="J26" s="283"/>
      <c r="K26" s="283"/>
      <c r="L26" s="281">
        <v>115</v>
      </c>
      <c r="M26" s="283"/>
      <c r="N26" s="283"/>
      <c r="O26" s="283"/>
      <c r="P26" s="283"/>
      <c r="Q26" s="769"/>
    </row>
    <row r="27" spans="1:18" ht="17.25" x14ac:dyDescent="0.25">
      <c r="A27" s="75">
        <v>1</v>
      </c>
      <c r="B27" s="103"/>
      <c r="C27" s="1204" t="s">
        <v>217</v>
      </c>
      <c r="D27" s="1376"/>
      <c r="E27" s="283"/>
      <c r="F27" s="283"/>
      <c r="G27" s="283"/>
      <c r="H27" s="283"/>
      <c r="I27" s="283"/>
      <c r="J27" s="283"/>
      <c r="K27" s="283"/>
      <c r="L27" s="281">
        <v>115</v>
      </c>
      <c r="M27" s="282">
        <v>1</v>
      </c>
      <c r="N27" s="283"/>
      <c r="O27" s="283"/>
      <c r="P27" s="283"/>
      <c r="Q27" s="769"/>
    </row>
    <row r="28" spans="1:18" ht="33" x14ac:dyDescent="0.25">
      <c r="A28" s="75">
        <v>11</v>
      </c>
      <c r="B28" s="103"/>
      <c r="C28" s="1204" t="s">
        <v>221</v>
      </c>
      <c r="D28" s="1376"/>
      <c r="E28" s="283"/>
      <c r="F28" s="283"/>
      <c r="G28" s="283"/>
      <c r="H28" s="283"/>
      <c r="I28" s="283"/>
      <c r="J28" s="283"/>
      <c r="K28" s="283"/>
      <c r="L28" s="281">
        <v>115</v>
      </c>
      <c r="M28" s="282">
        <v>1</v>
      </c>
      <c r="N28" s="283"/>
      <c r="O28" s="283"/>
      <c r="P28" s="283"/>
      <c r="Q28" s="769"/>
    </row>
    <row r="29" spans="1:18" ht="15.75" x14ac:dyDescent="0.25">
      <c r="A29" s="75"/>
      <c r="B29" s="103"/>
      <c r="C29" s="1185" t="s">
        <v>225</v>
      </c>
      <c r="D29" s="1382"/>
      <c r="E29" s="283"/>
      <c r="F29" s="283"/>
      <c r="G29" s="283"/>
      <c r="H29" s="283"/>
      <c r="I29" s="283"/>
      <c r="J29" s="283"/>
      <c r="K29" s="283"/>
      <c r="L29" s="281">
        <v>115</v>
      </c>
      <c r="M29" s="283"/>
      <c r="N29" s="283"/>
      <c r="O29" s="283"/>
      <c r="P29" s="283"/>
      <c r="Q29" s="769"/>
    </row>
    <row r="30" spans="1:18" ht="33" x14ac:dyDescent="0.25">
      <c r="A30" s="75">
        <v>11</v>
      </c>
      <c r="B30" s="103"/>
      <c r="C30" s="1204" t="s">
        <v>226</v>
      </c>
      <c r="D30" s="1376"/>
      <c r="E30" s="283"/>
      <c r="F30" s="283"/>
      <c r="G30" s="283"/>
      <c r="H30" s="283"/>
      <c r="I30" s="283"/>
      <c r="J30" s="283"/>
      <c r="K30" s="283"/>
      <c r="L30" s="281">
        <v>115</v>
      </c>
      <c r="M30" s="282">
        <v>1</v>
      </c>
      <c r="N30" s="283"/>
      <c r="O30" s="283"/>
      <c r="P30" s="283"/>
      <c r="Q30" s="769"/>
    </row>
    <row r="31" spans="1:18" ht="33" x14ac:dyDescent="0.25">
      <c r="A31" s="75">
        <v>11</v>
      </c>
      <c r="B31" s="103"/>
      <c r="C31" s="1204" t="s">
        <v>227</v>
      </c>
      <c r="D31" s="1376"/>
      <c r="E31" s="283"/>
      <c r="F31" s="283"/>
      <c r="G31" s="283"/>
      <c r="H31" s="283"/>
      <c r="I31" s="283"/>
      <c r="J31" s="283"/>
      <c r="K31" s="283"/>
      <c r="L31" s="281">
        <v>115</v>
      </c>
      <c r="M31" s="282">
        <v>1</v>
      </c>
      <c r="N31" s="283"/>
      <c r="O31" s="283"/>
      <c r="P31" s="283"/>
      <c r="Q31" s="769"/>
    </row>
    <row r="32" spans="1:18" ht="17.25" x14ac:dyDescent="0.25">
      <c r="A32" s="75">
        <v>1</v>
      </c>
      <c r="B32" s="103"/>
      <c r="C32" s="1204" t="s">
        <v>228</v>
      </c>
      <c r="D32" s="1376"/>
      <c r="E32" s="283"/>
      <c r="F32" s="283"/>
      <c r="G32" s="283"/>
      <c r="H32" s="283"/>
      <c r="I32" s="283"/>
      <c r="J32" s="283"/>
      <c r="K32" s="283"/>
      <c r="L32" s="281">
        <v>115</v>
      </c>
      <c r="M32" s="282">
        <v>1</v>
      </c>
      <c r="N32" s="283"/>
      <c r="O32" s="283"/>
      <c r="P32" s="283"/>
      <c r="Q32" s="769"/>
    </row>
    <row r="33" spans="1:17" ht="48.75" x14ac:dyDescent="0.25">
      <c r="A33" s="75">
        <v>111</v>
      </c>
      <c r="B33" s="103"/>
      <c r="C33" s="1204" t="s">
        <v>229</v>
      </c>
      <c r="D33" s="1376"/>
      <c r="E33" s="283"/>
      <c r="F33" s="283"/>
      <c r="G33" s="283"/>
      <c r="H33" s="283"/>
      <c r="I33" s="283"/>
      <c r="J33" s="283"/>
      <c r="K33" s="283"/>
      <c r="L33" s="281">
        <v>115</v>
      </c>
      <c r="M33" s="282">
        <v>1</v>
      </c>
      <c r="N33" s="283"/>
      <c r="O33" s="283"/>
      <c r="P33" s="283"/>
      <c r="Q33" s="769"/>
    </row>
    <row r="34" spans="1:17" ht="33" x14ac:dyDescent="0.25">
      <c r="A34" s="75">
        <v>11</v>
      </c>
      <c r="B34" s="103"/>
      <c r="C34" s="1204" t="s">
        <v>230</v>
      </c>
      <c r="D34" s="1376"/>
      <c r="E34" s="283"/>
      <c r="F34" s="283"/>
      <c r="G34" s="283"/>
      <c r="H34" s="283"/>
      <c r="I34" s="283"/>
      <c r="J34" s="283"/>
      <c r="K34" s="283"/>
      <c r="L34" s="281">
        <v>115</v>
      </c>
      <c r="M34" s="282">
        <v>1</v>
      </c>
      <c r="N34" s="283"/>
      <c r="O34" s="283"/>
      <c r="P34" s="283"/>
      <c r="Q34" s="769"/>
    </row>
    <row r="35" spans="1:17" ht="33" x14ac:dyDescent="0.25">
      <c r="A35" s="75">
        <v>11</v>
      </c>
      <c r="B35" s="103"/>
      <c r="C35" s="1204" t="s">
        <v>231</v>
      </c>
      <c r="D35" s="1376"/>
      <c r="E35" s="283"/>
      <c r="F35" s="283"/>
      <c r="G35" s="283"/>
      <c r="H35" s="283"/>
      <c r="I35" s="283"/>
      <c r="J35" s="283"/>
      <c r="K35" s="283"/>
      <c r="L35" s="281">
        <v>115</v>
      </c>
      <c r="M35" s="282">
        <v>1</v>
      </c>
      <c r="N35" s="283"/>
      <c r="O35" s="283"/>
      <c r="P35" s="283"/>
      <c r="Q35" s="769"/>
    </row>
    <row r="36" spans="1:17" ht="17.25" x14ac:dyDescent="0.25">
      <c r="A36" s="75">
        <v>1</v>
      </c>
      <c r="B36" s="103"/>
      <c r="C36" s="1204" t="s">
        <v>196</v>
      </c>
      <c r="D36" s="1376"/>
      <c r="E36" s="283"/>
      <c r="F36" s="283"/>
      <c r="G36" s="283"/>
      <c r="H36" s="283"/>
      <c r="I36" s="283"/>
      <c r="J36" s="283"/>
      <c r="K36" s="283"/>
      <c r="L36" s="281">
        <v>115</v>
      </c>
      <c r="M36" s="282">
        <v>1</v>
      </c>
      <c r="N36" s="283"/>
      <c r="O36" s="283"/>
      <c r="P36" s="283"/>
      <c r="Q36" s="769"/>
    </row>
    <row r="37" spans="1:17" ht="17.25" x14ac:dyDescent="0.25">
      <c r="A37" s="74">
        <v>1</v>
      </c>
      <c r="C37" s="1204" t="s">
        <v>2324</v>
      </c>
      <c r="D37" s="1376"/>
      <c r="E37" s="283"/>
      <c r="F37" s="283"/>
      <c r="G37" s="283"/>
      <c r="H37" s="283"/>
      <c r="I37" s="283"/>
      <c r="J37" s="283"/>
      <c r="K37" s="283"/>
      <c r="L37" s="281">
        <v>115</v>
      </c>
      <c r="M37" s="282">
        <v>1</v>
      </c>
      <c r="N37" s="283"/>
      <c r="O37" s="283"/>
      <c r="P37" s="283"/>
      <c r="Q37" s="769"/>
    </row>
    <row r="38" spans="1:17" ht="33" x14ac:dyDescent="0.25">
      <c r="A38" s="74">
        <v>11</v>
      </c>
      <c r="C38" s="1204" t="s">
        <v>2325</v>
      </c>
      <c r="D38" s="1376"/>
      <c r="E38" s="283"/>
      <c r="F38" s="283"/>
      <c r="G38" s="283"/>
      <c r="H38" s="283"/>
      <c r="I38" s="283"/>
      <c r="J38" s="283"/>
      <c r="K38" s="283"/>
      <c r="L38" s="281">
        <v>115</v>
      </c>
      <c r="M38" s="282">
        <v>1</v>
      </c>
      <c r="N38" s="283"/>
      <c r="O38" s="283"/>
      <c r="P38" s="283"/>
      <c r="Q38" s="769"/>
    </row>
    <row r="39" spans="1:17" ht="33" x14ac:dyDescent="0.25">
      <c r="A39" s="74">
        <v>11</v>
      </c>
      <c r="C39" s="1204" t="s">
        <v>2888</v>
      </c>
      <c r="D39" s="1376"/>
      <c r="E39" s="283"/>
      <c r="F39" s="283"/>
      <c r="G39" s="283"/>
      <c r="H39" s="283"/>
      <c r="I39" s="283"/>
      <c r="J39" s="283"/>
      <c r="K39" s="283"/>
      <c r="L39" s="281">
        <v>115</v>
      </c>
      <c r="M39" s="282">
        <v>1</v>
      </c>
      <c r="N39" s="283"/>
      <c r="O39" s="283"/>
      <c r="P39" s="283"/>
      <c r="Q39" s="769"/>
    </row>
    <row r="40" spans="1:17" ht="33" x14ac:dyDescent="0.25">
      <c r="A40" s="74">
        <v>11</v>
      </c>
      <c r="C40" s="1204" t="s">
        <v>2887</v>
      </c>
      <c r="D40" s="1376"/>
      <c r="E40" s="283"/>
      <c r="F40" s="283"/>
      <c r="G40" s="283"/>
      <c r="H40" s="283"/>
      <c r="I40" s="283"/>
      <c r="J40" s="283"/>
      <c r="K40" s="283"/>
      <c r="L40" s="281">
        <v>115</v>
      </c>
      <c r="M40" s="282">
        <v>1</v>
      </c>
      <c r="N40" s="283"/>
      <c r="O40" s="283"/>
      <c r="P40" s="283"/>
      <c r="Q40" s="769"/>
    </row>
    <row r="41" spans="1:17" ht="33" x14ac:dyDescent="0.25">
      <c r="A41" s="74">
        <v>11</v>
      </c>
      <c r="C41" s="1204" t="s">
        <v>2889</v>
      </c>
      <c r="D41" s="1376"/>
      <c r="E41" s="283"/>
      <c r="F41" s="283"/>
      <c r="G41" s="283"/>
      <c r="H41" s="283"/>
      <c r="I41" s="283"/>
      <c r="J41" s="283"/>
      <c r="K41" s="283"/>
      <c r="L41" s="281">
        <v>115</v>
      </c>
      <c r="M41" s="282">
        <v>1</v>
      </c>
      <c r="N41" s="283"/>
      <c r="O41" s="283"/>
      <c r="P41" s="283"/>
      <c r="Q41" s="769"/>
    </row>
    <row r="42" spans="1:17" ht="33" x14ac:dyDescent="0.25">
      <c r="A42" s="74">
        <v>11</v>
      </c>
      <c r="C42" s="1204" t="s">
        <v>2890</v>
      </c>
      <c r="D42" s="1376"/>
      <c r="E42" s="283"/>
      <c r="F42" s="283"/>
      <c r="G42" s="283"/>
      <c r="H42" s="283"/>
      <c r="I42" s="283"/>
      <c r="J42" s="283"/>
      <c r="K42" s="283"/>
      <c r="L42" s="281">
        <v>115</v>
      </c>
      <c r="M42" s="282">
        <v>1</v>
      </c>
      <c r="N42" s="283"/>
      <c r="O42" s="283"/>
      <c r="P42" s="283"/>
      <c r="Q42" s="769"/>
    </row>
    <row r="43" spans="1:17" ht="48.75" x14ac:dyDescent="0.25">
      <c r="A43" s="74">
        <v>111</v>
      </c>
      <c r="C43" s="1204" t="s">
        <v>2891</v>
      </c>
      <c r="D43" s="1376"/>
      <c r="E43" s="283"/>
      <c r="F43" s="283"/>
      <c r="G43" s="283"/>
      <c r="H43" s="283"/>
      <c r="I43" s="283"/>
      <c r="J43" s="283"/>
      <c r="K43" s="283"/>
      <c r="L43" s="281">
        <v>115</v>
      </c>
      <c r="M43" s="282">
        <v>1</v>
      </c>
      <c r="N43" s="283"/>
      <c r="O43" s="283"/>
      <c r="P43" s="283"/>
      <c r="Q43" s="769"/>
    </row>
    <row r="44" spans="1:17" ht="48.75" x14ac:dyDescent="0.25">
      <c r="A44" s="74">
        <v>111</v>
      </c>
      <c r="C44" s="1204" t="s">
        <v>2892</v>
      </c>
      <c r="D44" s="1376"/>
      <c r="E44" s="283"/>
      <c r="F44" s="283"/>
      <c r="G44" s="283"/>
      <c r="H44" s="283"/>
      <c r="I44" s="283"/>
      <c r="J44" s="283"/>
      <c r="K44" s="283"/>
      <c r="L44" s="281">
        <v>115</v>
      </c>
      <c r="M44" s="282">
        <v>1</v>
      </c>
      <c r="N44" s="283"/>
      <c r="O44" s="283"/>
      <c r="P44" s="283"/>
      <c r="Q44" s="769"/>
    </row>
    <row r="45" spans="1:17" ht="33" x14ac:dyDescent="0.25">
      <c r="A45" s="74">
        <v>11</v>
      </c>
      <c r="C45" s="1204" t="s">
        <v>2323</v>
      </c>
      <c r="D45" s="1376"/>
      <c r="E45" s="283"/>
      <c r="F45" s="283"/>
      <c r="G45" s="283"/>
      <c r="H45" s="283"/>
      <c r="I45" s="283"/>
      <c r="J45" s="283"/>
      <c r="K45" s="283"/>
      <c r="L45" s="281">
        <v>115</v>
      </c>
      <c r="M45" s="283"/>
      <c r="N45" s="283"/>
      <c r="O45" s="283"/>
      <c r="P45" s="283"/>
      <c r="Q45" s="769"/>
    </row>
    <row r="46" spans="1:17" ht="16.5" thickBot="1" x14ac:dyDescent="0.3">
      <c r="C46" s="1206"/>
      <c r="D46" s="1387"/>
      <c r="E46" s="284"/>
      <c r="F46" s="284"/>
      <c r="G46" s="284"/>
      <c r="H46" s="284"/>
      <c r="I46" s="284"/>
      <c r="J46" s="284"/>
      <c r="K46" s="284"/>
      <c r="L46" s="284"/>
      <c r="M46" s="284"/>
      <c r="N46" s="284"/>
      <c r="O46" s="284"/>
      <c r="P46" s="284"/>
      <c r="Q46" s="770"/>
    </row>
    <row r="48" spans="1:17" ht="15.75" thickBot="1" x14ac:dyDescent="0.3">
      <c r="C48" s="194" t="s">
        <v>357</v>
      </c>
      <c r="D48" s="175"/>
      <c r="E48" s="175"/>
      <c r="F48" s="175"/>
      <c r="G48" s="175"/>
      <c r="H48" s="175"/>
      <c r="I48" s="171"/>
      <c r="J48" s="172"/>
    </row>
    <row r="49" spans="1:17" ht="65.25" thickBot="1" x14ac:dyDescent="0.3">
      <c r="A49" s="74">
        <v>1111</v>
      </c>
      <c r="C49" s="1285"/>
      <c r="D49" s="1286"/>
      <c r="E49" s="1286"/>
      <c r="F49" s="1286"/>
      <c r="G49" s="1286"/>
      <c r="H49" s="1286"/>
      <c r="I49" s="1286"/>
      <c r="J49" s="1286"/>
      <c r="K49" s="1286"/>
      <c r="L49" s="1286"/>
      <c r="M49" s="1286"/>
      <c r="N49" s="1286"/>
      <c r="O49" s="1286"/>
      <c r="P49" s="1286"/>
      <c r="Q49" s="1287"/>
    </row>
  </sheetData>
  <mergeCells count="51">
    <mergeCell ref="Q2:Q4"/>
    <mergeCell ref="O3:O4"/>
    <mergeCell ref="H5:K5"/>
    <mergeCell ref="N5:P5"/>
    <mergeCell ref="H8:K8"/>
    <mergeCell ref="L8:M8"/>
    <mergeCell ref="N8:P8"/>
    <mergeCell ref="D1:P1"/>
    <mergeCell ref="D2:P2"/>
    <mergeCell ref="H6:K6"/>
    <mergeCell ref="N6:P6"/>
    <mergeCell ref="H7:K7"/>
    <mergeCell ref="L7:M7"/>
    <mergeCell ref="N7:P7"/>
    <mergeCell ref="C26:D26"/>
    <mergeCell ref="C27:D27"/>
    <mergeCell ref="B9:C10"/>
    <mergeCell ref="D9:Q9"/>
    <mergeCell ref="D10:Q10"/>
    <mergeCell ref="B12:D12"/>
    <mergeCell ref="C18:D19"/>
    <mergeCell ref="E18:K18"/>
    <mergeCell ref="L18:M19"/>
    <mergeCell ref="N18:P18"/>
    <mergeCell ref="Q18:Q19"/>
    <mergeCell ref="C21:D21"/>
    <mergeCell ref="C22:D22"/>
    <mergeCell ref="C23:D23"/>
    <mergeCell ref="C24:D24"/>
    <mergeCell ref="C25:D25"/>
    <mergeCell ref="C30:D30"/>
    <mergeCell ref="C31:D31"/>
    <mergeCell ref="C32:D32"/>
    <mergeCell ref="C33:D33"/>
    <mergeCell ref="C28:D28"/>
    <mergeCell ref="C20:D20"/>
    <mergeCell ref="C49:Q49"/>
    <mergeCell ref="C46:D46"/>
    <mergeCell ref="C38:D38"/>
    <mergeCell ref="C39:D39"/>
    <mergeCell ref="C40:D40"/>
    <mergeCell ref="C41:D41"/>
    <mergeCell ref="C42:D42"/>
    <mergeCell ref="C43:D43"/>
    <mergeCell ref="C44:D44"/>
    <mergeCell ref="C45:D45"/>
    <mergeCell ref="C37:D37"/>
    <mergeCell ref="C35:D35"/>
    <mergeCell ref="C36:D36"/>
    <mergeCell ref="C34:D34"/>
    <mergeCell ref="C29:D29"/>
  </mergeCells>
  <conditionalFormatting sqref="C20:D46">
    <cfRule type="duplicateValues" dxfId="78" priority="307"/>
  </conditionalFormatting>
  <conditionalFormatting sqref="C20:D45">
    <cfRule type="duplicateValues" dxfId="77" priority="309"/>
    <cfRule type="duplicateValues" dxfId="76" priority="310"/>
  </conditionalFormatting>
  <dataValidations count="1">
    <dataValidation type="list" allowBlank="1" showInputMessage="1" showErrorMessage="1" sqref="Q20:Q36" xr:uid="{00000000-0002-0000-2600-000000000000}">
      <formula1>$I$13:$I$15</formula1>
    </dataValidation>
  </dataValidations>
  <pageMargins left="0.43307086614173229" right="0.47244094488188981" top="0.47244094488188981" bottom="0.43307086614173229" header="0.31496062992125984" footer="0.31496062992125984"/>
  <pageSetup paperSize="9" scale="65"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0" tint="-0.499984740745262"/>
    <pageSetUpPr fitToPage="1"/>
  </sheetPr>
  <dimension ref="A1:X47"/>
  <sheetViews>
    <sheetView view="pageBreakPreview" zoomScaleNormal="100" zoomScaleSheetLayoutView="100" workbookViewId="0">
      <selection activeCell="E16" sqref="E16"/>
    </sheetView>
  </sheetViews>
  <sheetFormatPr baseColWidth="10" defaultColWidth="11.42578125" defaultRowHeight="15" x14ac:dyDescent="0.25"/>
  <cols>
    <col min="1" max="1" width="1.7109375" style="133" customWidth="1"/>
    <col min="2" max="2" width="3" style="134" bestFit="1" customWidth="1"/>
    <col min="3" max="3" width="21.7109375" style="135" customWidth="1"/>
    <col min="4" max="4" width="59.7109375" style="135" customWidth="1"/>
    <col min="5" max="5" width="7" style="102" customWidth="1"/>
    <col min="6" max="6" width="6.42578125" style="102" customWidth="1"/>
    <col min="7" max="7" width="5.5703125" style="102" customWidth="1"/>
    <col min="8" max="8" width="4.28515625" style="102" customWidth="1"/>
    <col min="9" max="9" width="6.5703125" style="102" customWidth="1"/>
    <col min="10" max="10" width="32.57031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2066</v>
      </c>
      <c r="E1" s="151"/>
      <c r="F1" s="151"/>
      <c r="G1" s="151"/>
      <c r="H1" s="151"/>
      <c r="I1" s="151"/>
      <c r="J1" s="152"/>
      <c r="K1" s="145"/>
    </row>
    <row r="2" spans="1:14" ht="22.5" x14ac:dyDescent="0.3">
      <c r="B2" s="159"/>
      <c r="C2" s="239"/>
      <c r="D2" s="145" t="s">
        <v>453</v>
      </c>
      <c r="E2" s="145"/>
      <c r="F2" s="146"/>
      <c r="G2" s="146"/>
      <c r="H2" s="146"/>
      <c r="I2" s="146" t="s">
        <v>309</v>
      </c>
      <c r="J2" s="153" t="s">
        <v>2483</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148" t="s">
        <v>796</v>
      </c>
      <c r="E4" s="149"/>
      <c r="F4" s="165"/>
      <c r="G4" s="165"/>
      <c r="H4" s="165"/>
      <c r="I4" s="165"/>
      <c r="J4" s="155"/>
      <c r="K4" s="149"/>
      <c r="N4" s="144"/>
    </row>
    <row r="5" spans="1:14" s="56" customFormat="1" ht="16.5" customHeight="1" x14ac:dyDescent="0.25">
      <c r="A5" s="133"/>
      <c r="B5" s="161"/>
      <c r="C5" s="240" t="s">
        <v>305</v>
      </c>
      <c r="D5" s="149" t="s">
        <v>306</v>
      </c>
      <c r="E5" s="1139" t="s">
        <v>307</v>
      </c>
      <c r="F5" s="1139"/>
      <c r="G5" s="1140" t="s">
        <v>315</v>
      </c>
      <c r="H5" s="1140"/>
      <c r="I5" s="1140"/>
      <c r="J5" s="245" t="s">
        <v>310</v>
      </c>
      <c r="K5" s="148"/>
      <c r="N5" s="144"/>
    </row>
    <row r="6" spans="1:14" s="56" customFormat="1" ht="15.75" x14ac:dyDescent="0.25">
      <c r="A6" s="133"/>
      <c r="B6" s="161"/>
      <c r="C6" s="241" t="s">
        <v>302</v>
      </c>
      <c r="D6" s="150" t="s">
        <v>151</v>
      </c>
      <c r="E6" s="1141">
        <v>45162</v>
      </c>
      <c r="F6" s="1141"/>
      <c r="G6" s="166" t="s">
        <v>311</v>
      </c>
      <c r="H6" s="166"/>
      <c r="I6" s="224">
        <v>1</v>
      </c>
      <c r="J6" s="246" t="s">
        <v>308</v>
      </c>
      <c r="K6" s="162"/>
    </row>
    <row r="7" spans="1:14" s="56" customFormat="1" ht="15.75" x14ac:dyDescent="0.25">
      <c r="A7" s="133"/>
      <c r="B7" s="161"/>
      <c r="C7" s="241" t="s">
        <v>88</v>
      </c>
      <c r="D7" s="150" t="s">
        <v>152</v>
      </c>
      <c r="E7" s="1141">
        <f>+E6+10</f>
        <v>45172</v>
      </c>
      <c r="F7" s="1141"/>
      <c r="G7" s="167" t="s">
        <v>312</v>
      </c>
      <c r="H7" s="167"/>
      <c r="I7" s="224">
        <v>0</v>
      </c>
      <c r="J7" s="247"/>
      <c r="K7" s="163"/>
    </row>
    <row r="8" spans="1:14" ht="15.75" thickBot="1" x14ac:dyDescent="0.3">
      <c r="B8" s="159"/>
      <c r="C8" s="258"/>
      <c r="D8" s="156"/>
      <c r="E8" s="157"/>
      <c r="F8" s="157"/>
      <c r="G8" s="243" t="s">
        <v>313</v>
      </c>
      <c r="H8" s="243"/>
      <c r="I8" s="244" t="s">
        <v>314</v>
      </c>
      <c r="J8" s="158"/>
      <c r="K8" s="143"/>
    </row>
    <row r="9" spans="1:14" ht="15.75"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c r="C12" s="1281"/>
      <c r="D12" s="1282"/>
      <c r="E12" s="140"/>
      <c r="F12" s="140"/>
      <c r="G12" s="141"/>
      <c r="H12" s="141"/>
      <c r="I12" s="199"/>
      <c r="J12" s="230"/>
      <c r="K12" s="233"/>
    </row>
    <row r="13" spans="1:14" ht="31.5" x14ac:dyDescent="0.25">
      <c r="A13" s="133">
        <v>11</v>
      </c>
      <c r="B13" s="134">
        <v>1</v>
      </c>
      <c r="C13" s="1268" t="s">
        <v>2321</v>
      </c>
      <c r="D13" s="1269"/>
      <c r="E13" s="139"/>
      <c r="F13" s="139">
        <f t="shared" ref="F13:F28" si="0">SUMIF(E13,G$6,I$6)</f>
        <v>0</v>
      </c>
      <c r="G13" s="142">
        <f t="shared" ref="G13:G28" si="1">SUMIF(G$7,E13,I$6)</f>
        <v>0</v>
      </c>
      <c r="H13" s="142">
        <f>SUMIF(E13,G$8,I$6)</f>
        <v>0</v>
      </c>
      <c r="I13" s="1266"/>
      <c r="J13" s="1267"/>
      <c r="K13" s="169"/>
    </row>
    <row r="14" spans="1:14" ht="16.5" x14ac:dyDescent="0.25">
      <c r="A14" s="133">
        <v>1</v>
      </c>
      <c r="B14" s="134">
        <v>2</v>
      </c>
      <c r="C14" s="1268" t="s">
        <v>439</v>
      </c>
      <c r="D14" s="1269"/>
      <c r="E14" s="138"/>
      <c r="F14" s="139">
        <f t="shared" si="0"/>
        <v>0</v>
      </c>
      <c r="G14" s="142">
        <f t="shared" si="1"/>
        <v>0</v>
      </c>
      <c r="H14" s="142">
        <f t="shared" ref="H14:H28" si="2">SUMIF(E14,G$8,I$6)</f>
        <v>0</v>
      </c>
      <c r="I14" s="1266"/>
      <c r="J14" s="1267"/>
      <c r="K14" s="169"/>
    </row>
    <row r="15" spans="1:14" ht="16.5" x14ac:dyDescent="0.25">
      <c r="A15" s="133">
        <v>1</v>
      </c>
      <c r="B15" s="134">
        <v>3</v>
      </c>
      <c r="C15" s="1268" t="s">
        <v>440</v>
      </c>
      <c r="D15" s="1269"/>
      <c r="E15" s="138"/>
      <c r="F15" s="139">
        <f t="shared" si="0"/>
        <v>0</v>
      </c>
      <c r="G15" s="142">
        <f t="shared" si="1"/>
        <v>0</v>
      </c>
      <c r="H15" s="142">
        <f t="shared" si="2"/>
        <v>0</v>
      </c>
      <c r="I15" s="1266"/>
      <c r="J15" s="1267"/>
      <c r="K15" s="169"/>
    </row>
    <row r="16" spans="1:14" ht="16.5" x14ac:dyDescent="0.25">
      <c r="A16" s="133">
        <v>1</v>
      </c>
      <c r="B16" s="134">
        <v>4</v>
      </c>
      <c r="C16" s="1268" t="s">
        <v>441</v>
      </c>
      <c r="D16" s="1269"/>
      <c r="E16" s="138"/>
      <c r="F16" s="139">
        <f t="shared" si="0"/>
        <v>0</v>
      </c>
      <c r="G16" s="142">
        <f t="shared" si="1"/>
        <v>0</v>
      </c>
      <c r="H16" s="142">
        <f t="shared" si="2"/>
        <v>0</v>
      </c>
      <c r="I16" s="1266"/>
      <c r="J16" s="1267"/>
      <c r="K16" s="169"/>
    </row>
    <row r="17" spans="1:22" ht="16.5" x14ac:dyDescent="0.25">
      <c r="A17" s="133">
        <v>1</v>
      </c>
      <c r="B17" s="134">
        <v>5</v>
      </c>
      <c r="C17" s="1268" t="s">
        <v>442</v>
      </c>
      <c r="D17" s="1269"/>
      <c r="E17" s="138" t="s">
        <v>311</v>
      </c>
      <c r="F17" s="139">
        <f t="shared" si="0"/>
        <v>1</v>
      </c>
      <c r="G17" s="142">
        <f t="shared" si="1"/>
        <v>0</v>
      </c>
      <c r="H17" s="142">
        <f t="shared" si="2"/>
        <v>0</v>
      </c>
      <c r="I17" s="1266"/>
      <c r="J17" s="1267"/>
      <c r="K17" s="169"/>
    </row>
    <row r="18" spans="1:22" ht="31.5" x14ac:dyDescent="0.25">
      <c r="A18" s="133">
        <v>11</v>
      </c>
      <c r="B18" s="134">
        <v>6</v>
      </c>
      <c r="C18" s="1268" t="s">
        <v>444</v>
      </c>
      <c r="D18" s="1269"/>
      <c r="E18" s="138"/>
      <c r="F18" s="139">
        <f t="shared" si="0"/>
        <v>0</v>
      </c>
      <c r="G18" s="142">
        <f t="shared" si="1"/>
        <v>0</v>
      </c>
      <c r="H18" s="142">
        <f t="shared" si="2"/>
        <v>0</v>
      </c>
      <c r="I18" s="1266"/>
      <c r="J18" s="1267"/>
      <c r="K18" s="169"/>
    </row>
    <row r="19" spans="1:22" ht="16.5" x14ac:dyDescent="0.25">
      <c r="A19" s="133">
        <v>1</v>
      </c>
      <c r="B19" s="134">
        <v>9</v>
      </c>
      <c r="C19" s="1268" t="s">
        <v>447</v>
      </c>
      <c r="D19" s="1269"/>
      <c r="E19" s="138"/>
      <c r="F19" s="139">
        <f t="shared" si="0"/>
        <v>0</v>
      </c>
      <c r="G19" s="142">
        <f t="shared" si="1"/>
        <v>0</v>
      </c>
      <c r="H19" s="142">
        <f t="shared" si="2"/>
        <v>0</v>
      </c>
      <c r="I19" s="1266"/>
      <c r="J19" s="1267"/>
      <c r="K19" s="169"/>
    </row>
    <row r="20" spans="1:22" ht="16.5" x14ac:dyDescent="0.25">
      <c r="A20" s="133">
        <v>1</v>
      </c>
      <c r="B20" s="134">
        <v>10</v>
      </c>
      <c r="C20" s="1268" t="s">
        <v>448</v>
      </c>
      <c r="D20" s="1269"/>
      <c r="E20" s="138"/>
      <c r="F20" s="139">
        <f t="shared" si="0"/>
        <v>0</v>
      </c>
      <c r="G20" s="142">
        <f t="shared" si="1"/>
        <v>0</v>
      </c>
      <c r="H20" s="142">
        <f t="shared" si="2"/>
        <v>0</v>
      </c>
      <c r="I20" s="1266"/>
      <c r="J20" s="1267"/>
      <c r="K20" s="169"/>
    </row>
    <row r="21" spans="1:22" ht="31.5" x14ac:dyDescent="0.25">
      <c r="A21" s="133">
        <v>11</v>
      </c>
      <c r="B21" s="134">
        <v>11</v>
      </c>
      <c r="C21" s="1268" t="s">
        <v>449</v>
      </c>
      <c r="D21" s="1269"/>
      <c r="E21" s="138"/>
      <c r="F21" s="139">
        <f t="shared" si="0"/>
        <v>0</v>
      </c>
      <c r="G21" s="142">
        <f t="shared" si="1"/>
        <v>0</v>
      </c>
      <c r="H21" s="142">
        <f t="shared" si="2"/>
        <v>0</v>
      </c>
      <c r="I21" s="1266"/>
      <c r="J21" s="1267"/>
      <c r="K21" s="169"/>
    </row>
    <row r="22" spans="1:22" ht="31.5" x14ac:dyDescent="0.25">
      <c r="A22" s="133">
        <v>11</v>
      </c>
      <c r="B22" s="134">
        <v>12</v>
      </c>
      <c r="C22" s="1268" t="s">
        <v>2893</v>
      </c>
      <c r="D22" s="1269"/>
      <c r="E22" s="138"/>
      <c r="F22" s="139">
        <f t="shared" si="0"/>
        <v>0</v>
      </c>
      <c r="G22" s="142">
        <f t="shared" si="1"/>
        <v>0</v>
      </c>
      <c r="H22" s="142">
        <f t="shared" si="2"/>
        <v>0</v>
      </c>
      <c r="I22" s="1266"/>
      <c r="J22" s="1267"/>
      <c r="K22" s="169"/>
    </row>
    <row r="23" spans="1:22" ht="31.5" x14ac:dyDescent="0.25">
      <c r="A23" s="133">
        <v>11</v>
      </c>
      <c r="B23" s="134">
        <v>13</v>
      </c>
      <c r="C23" s="1268" t="s">
        <v>2894</v>
      </c>
      <c r="D23" s="1269"/>
      <c r="E23" s="138"/>
      <c r="F23" s="139">
        <f t="shared" si="0"/>
        <v>0</v>
      </c>
      <c r="G23" s="142">
        <f t="shared" si="1"/>
        <v>0</v>
      </c>
      <c r="H23" s="142">
        <f t="shared" si="2"/>
        <v>0</v>
      </c>
      <c r="I23" s="1266"/>
      <c r="J23" s="1267"/>
      <c r="K23" s="169"/>
    </row>
    <row r="24" spans="1:22" ht="31.5" x14ac:dyDescent="0.25">
      <c r="A24" s="133">
        <v>11</v>
      </c>
      <c r="B24" s="134">
        <v>14</v>
      </c>
      <c r="C24" s="1268" t="s">
        <v>450</v>
      </c>
      <c r="D24" s="1269"/>
      <c r="E24" s="138"/>
      <c r="F24" s="139">
        <f t="shared" si="0"/>
        <v>0</v>
      </c>
      <c r="G24" s="142">
        <f t="shared" si="1"/>
        <v>0</v>
      </c>
      <c r="H24" s="142">
        <f t="shared" si="2"/>
        <v>0</v>
      </c>
      <c r="I24" s="1266"/>
      <c r="J24" s="1267"/>
      <c r="K24" s="169"/>
    </row>
    <row r="25" spans="1:22" ht="31.5" x14ac:dyDescent="0.25">
      <c r="A25" s="133">
        <v>11</v>
      </c>
      <c r="B25" s="134">
        <v>15</v>
      </c>
      <c r="C25" s="1268" t="s">
        <v>2895</v>
      </c>
      <c r="D25" s="1269"/>
      <c r="E25" s="138"/>
      <c r="F25" s="139">
        <f t="shared" si="0"/>
        <v>0</v>
      </c>
      <c r="G25" s="142">
        <f t="shared" si="1"/>
        <v>0</v>
      </c>
      <c r="H25" s="142">
        <f t="shared" si="2"/>
        <v>0</v>
      </c>
      <c r="I25" s="1266"/>
      <c r="J25" s="1267"/>
      <c r="K25" s="169"/>
    </row>
    <row r="26" spans="1:22" ht="46.5" x14ac:dyDescent="0.25">
      <c r="A26" s="133">
        <v>111</v>
      </c>
      <c r="B26" s="134">
        <v>17</v>
      </c>
      <c r="C26" s="1268" t="s">
        <v>2896</v>
      </c>
      <c r="D26" s="1269"/>
      <c r="E26" s="138"/>
      <c r="F26" s="139">
        <f t="shared" si="0"/>
        <v>0</v>
      </c>
      <c r="G26" s="142">
        <f t="shared" si="1"/>
        <v>0</v>
      </c>
      <c r="H26" s="142">
        <f t="shared" si="2"/>
        <v>0</v>
      </c>
      <c r="I26" s="1266"/>
      <c r="J26" s="1267"/>
      <c r="K26" s="169"/>
    </row>
    <row r="27" spans="1:22" ht="46.5" x14ac:dyDescent="0.25">
      <c r="A27" s="133">
        <v>111</v>
      </c>
      <c r="B27" s="134">
        <v>18</v>
      </c>
      <c r="C27" s="1268" t="s">
        <v>2897</v>
      </c>
      <c r="D27" s="1269"/>
      <c r="E27" s="138"/>
      <c r="F27" s="139">
        <f t="shared" si="0"/>
        <v>0</v>
      </c>
      <c r="G27" s="142">
        <f t="shared" si="1"/>
        <v>0</v>
      </c>
      <c r="H27" s="142">
        <f t="shared" si="2"/>
        <v>0</v>
      </c>
      <c r="I27" s="1266"/>
      <c r="J27" s="1267"/>
      <c r="K27" s="169"/>
    </row>
    <row r="28" spans="1:22" ht="15.75" thickBot="1" x14ac:dyDescent="0.3">
      <c r="B28" s="134">
        <v>23</v>
      </c>
      <c r="C28" s="1288"/>
      <c r="D28" s="1289"/>
      <c r="E28" s="115"/>
      <c r="F28" s="231">
        <f t="shared" si="0"/>
        <v>0</v>
      </c>
      <c r="G28" s="232">
        <f t="shared" si="1"/>
        <v>0</v>
      </c>
      <c r="H28" s="232">
        <f t="shared" si="2"/>
        <v>0</v>
      </c>
      <c r="I28" s="1290"/>
      <c r="J28" s="1291"/>
      <c r="K28" s="169"/>
    </row>
    <row r="29" spans="1:22" ht="22.5" x14ac:dyDescent="0.3">
      <c r="C29" s="164"/>
      <c r="D29" s="164"/>
      <c r="E29" s="143"/>
      <c r="F29" s="198" t="s">
        <v>311</v>
      </c>
      <c r="G29" s="198" t="s">
        <v>312</v>
      </c>
      <c r="H29" s="198" t="s">
        <v>313</v>
      </c>
      <c r="I29" s="226" t="s">
        <v>317</v>
      </c>
      <c r="J29" s="169"/>
      <c r="K29" s="169"/>
      <c r="L29" s="201" t="s">
        <v>319</v>
      </c>
      <c r="M29" s="201"/>
      <c r="N29" s="201"/>
      <c r="O29" s="201"/>
      <c r="P29" s="201"/>
      <c r="Q29" s="201"/>
      <c r="R29" s="201"/>
      <c r="S29" s="201"/>
      <c r="T29" s="202"/>
      <c r="U29" s="201"/>
      <c r="V29" s="201"/>
    </row>
    <row r="30" spans="1:22" ht="15.75" thickBot="1" x14ac:dyDescent="0.3">
      <c r="E30" s="102" t="s">
        <v>316</v>
      </c>
      <c r="F30" s="104">
        <f>SUM(F13:F28)</f>
        <v>1</v>
      </c>
      <c r="G30" s="104">
        <f>SUM(G13:G28)</f>
        <v>0</v>
      </c>
      <c r="H30" s="104">
        <f>SUM(H13:H28)</f>
        <v>0</v>
      </c>
      <c r="I30" s="102">
        <f>+F30+G30</f>
        <v>1</v>
      </c>
      <c r="L30" s="1292" t="s">
        <v>349</v>
      </c>
      <c r="M30" s="1292"/>
      <c r="N30" s="1292"/>
      <c r="O30" s="1292"/>
      <c r="P30" s="1292"/>
      <c r="Q30" s="195"/>
      <c r="R30" s="1292" t="s">
        <v>350</v>
      </c>
      <c r="S30" s="1292"/>
      <c r="T30" s="1292"/>
      <c r="U30" s="1292"/>
      <c r="V30" s="1292"/>
    </row>
    <row r="31" spans="1:22" ht="15.75" thickBot="1" x14ac:dyDescent="0.3">
      <c r="D31" s="180" t="s">
        <v>347</v>
      </c>
      <c r="E31" s="181"/>
      <c r="F31" s="1476">
        <f>+F30/I30</f>
        <v>1</v>
      </c>
      <c r="G31" s="1476">
        <f>+G30/I30</f>
        <v>0</v>
      </c>
      <c r="H31" s="223"/>
      <c r="I31" s="1295">
        <f>+F31+G31</f>
        <v>1</v>
      </c>
      <c r="L31" s="196"/>
      <c r="M31" s="174"/>
      <c r="N31" s="195"/>
      <c r="O31" s="195"/>
      <c r="P31" s="195"/>
      <c r="Q31" s="195"/>
      <c r="R31" s="195"/>
      <c r="S31" s="195"/>
      <c r="T31" s="203"/>
      <c r="U31" s="176"/>
      <c r="V31" s="176"/>
    </row>
    <row r="32" spans="1:22" ht="15.75" thickBot="1" x14ac:dyDescent="0.3">
      <c r="D32" s="180" t="s">
        <v>348</v>
      </c>
      <c r="E32" s="181"/>
      <c r="F32" s="1477"/>
      <c r="G32" s="1477"/>
      <c r="H32" s="223"/>
      <c r="I32" s="1296"/>
      <c r="L32" s="1297" t="s">
        <v>320</v>
      </c>
      <c r="M32" s="1298"/>
      <c r="N32" s="1298"/>
      <c r="O32" s="1298"/>
      <c r="P32" s="1299"/>
      <c r="Q32" s="195"/>
      <c r="R32" s="1297" t="s">
        <v>321</v>
      </c>
      <c r="S32" s="1298"/>
      <c r="T32" s="1300"/>
      <c r="U32" s="1298"/>
      <c r="V32" s="1299"/>
    </row>
    <row r="33" spans="1:24" ht="38.25" x14ac:dyDescent="0.25">
      <c r="D33" s="182"/>
      <c r="E33" s="116"/>
      <c r="F33" s="186"/>
      <c r="G33" s="186"/>
      <c r="H33" s="183"/>
      <c r="I33" s="184"/>
      <c r="L33" s="216" t="s">
        <v>322</v>
      </c>
      <c r="M33" s="217" t="s">
        <v>323</v>
      </c>
      <c r="N33" s="217" t="s">
        <v>324</v>
      </c>
      <c r="O33" s="217" t="s">
        <v>325</v>
      </c>
      <c r="P33" s="218" t="s">
        <v>326</v>
      </c>
      <c r="Q33" s="219"/>
      <c r="R33" s="220" t="s">
        <v>322</v>
      </c>
      <c r="S33" s="217" t="s">
        <v>323</v>
      </c>
      <c r="T33" s="217" t="s">
        <v>327</v>
      </c>
      <c r="U33" s="217" t="s">
        <v>325</v>
      </c>
      <c r="V33" s="218" t="s">
        <v>326</v>
      </c>
    </row>
    <row r="34" spans="1:24" x14ac:dyDescent="0.25">
      <c r="D34" s="182" t="s">
        <v>324</v>
      </c>
      <c r="E34" s="193">
        <f>+F31</f>
        <v>1</v>
      </c>
      <c r="F34" s="186"/>
      <c r="G34" s="186"/>
      <c r="H34" s="183"/>
      <c r="I34" s="184"/>
      <c r="L34" s="205" t="s">
        <v>328</v>
      </c>
      <c r="M34" s="206" t="s">
        <v>329</v>
      </c>
      <c r="N34" s="207" t="s">
        <v>330</v>
      </c>
      <c r="O34" s="208" t="s">
        <v>331</v>
      </c>
      <c r="P34" s="189" t="s">
        <v>332</v>
      </c>
      <c r="Q34" s="204"/>
      <c r="R34" s="209" t="s">
        <v>328</v>
      </c>
      <c r="S34" s="206" t="s">
        <v>333</v>
      </c>
      <c r="T34" s="179" t="s">
        <v>334</v>
      </c>
      <c r="U34" s="208" t="s">
        <v>331</v>
      </c>
      <c r="V34" s="189" t="s">
        <v>335</v>
      </c>
    </row>
    <row r="35" spans="1:24" ht="30" x14ac:dyDescent="0.25">
      <c r="D35" s="182" t="s">
        <v>327</v>
      </c>
      <c r="E35" s="193">
        <f>+G31</f>
        <v>0</v>
      </c>
      <c r="F35" s="186"/>
      <c r="G35" s="186"/>
      <c r="H35" s="183"/>
      <c r="I35" s="184"/>
      <c r="L35" s="205" t="s">
        <v>336</v>
      </c>
      <c r="M35" s="206" t="s">
        <v>329</v>
      </c>
      <c r="N35" s="207" t="s">
        <v>337</v>
      </c>
      <c r="O35" s="208" t="s">
        <v>338</v>
      </c>
      <c r="P35" s="189" t="s">
        <v>339</v>
      </c>
      <c r="Q35" s="204"/>
      <c r="R35" s="209" t="s">
        <v>336</v>
      </c>
      <c r="S35" s="206" t="s">
        <v>333</v>
      </c>
      <c r="T35" s="179" t="s">
        <v>337</v>
      </c>
      <c r="U35" s="208" t="s">
        <v>338</v>
      </c>
      <c r="V35" s="189" t="s">
        <v>340</v>
      </c>
    </row>
    <row r="36" spans="1:24" ht="16.5" thickBot="1" x14ac:dyDescent="0.3">
      <c r="C36" s="227" t="s">
        <v>351</v>
      </c>
      <c r="D36" s="182"/>
      <c r="E36" s="116"/>
      <c r="F36" s="186"/>
      <c r="G36" s="186"/>
      <c r="H36" s="183"/>
      <c r="I36" s="184"/>
      <c r="J36" s="102">
        <f>990*1.12</f>
        <v>1108.8000000000002</v>
      </c>
      <c r="L36" s="210" t="s">
        <v>341</v>
      </c>
      <c r="M36" s="211" t="s">
        <v>329</v>
      </c>
      <c r="N36" s="212" t="s">
        <v>342</v>
      </c>
      <c r="O36" s="213" t="s">
        <v>343</v>
      </c>
      <c r="P36" s="214" t="s">
        <v>344</v>
      </c>
      <c r="Q36" s="204"/>
      <c r="R36" s="215" t="s">
        <v>341</v>
      </c>
      <c r="S36" s="211" t="s">
        <v>345</v>
      </c>
      <c r="T36" s="190" t="s">
        <v>346</v>
      </c>
      <c r="U36" s="213" t="s">
        <v>343</v>
      </c>
      <c r="V36" s="214" t="s">
        <v>332</v>
      </c>
    </row>
    <row r="37" spans="1:24" x14ac:dyDescent="0.25">
      <c r="D37" s="229" t="s">
        <v>352</v>
      </c>
      <c r="E37" s="116"/>
      <c r="F37" s="186"/>
      <c r="G37" s="186"/>
      <c r="H37" s="183"/>
      <c r="I37" s="184"/>
    </row>
    <row r="38" spans="1:24" x14ac:dyDescent="0.25">
      <c r="D38" s="228" t="s">
        <v>353</v>
      </c>
      <c r="E38" s="116"/>
      <c r="F38" s="186"/>
      <c r="G38" s="186"/>
      <c r="H38" s="183"/>
      <c r="I38" s="184"/>
    </row>
    <row r="39" spans="1:24" x14ac:dyDescent="0.25">
      <c r="D39" s="228" t="s">
        <v>354</v>
      </c>
      <c r="E39" s="192" t="s">
        <v>356</v>
      </c>
      <c r="F39" s="186"/>
      <c r="G39" s="186"/>
      <c r="H39" s="183"/>
      <c r="I39" s="184"/>
    </row>
    <row r="40" spans="1:24" s="170" customFormat="1" ht="16.5" customHeight="1" x14ac:dyDescent="0.3">
      <c r="A40" s="221"/>
      <c r="C40" s="191"/>
      <c r="D40" s="228" t="s">
        <v>355</v>
      </c>
      <c r="E40" s="185"/>
      <c r="F40" s="185"/>
      <c r="G40" s="185"/>
      <c r="H40" s="185"/>
      <c r="I40" s="185"/>
      <c r="K40" s="200"/>
      <c r="W40" s="200"/>
      <c r="X40" s="200"/>
    </row>
    <row r="41" spans="1:24" s="175" customFormat="1" x14ac:dyDescent="0.25">
      <c r="A41" s="197"/>
      <c r="C41" s="194" t="s">
        <v>357</v>
      </c>
      <c r="I41" s="171"/>
      <c r="J41" s="172"/>
      <c r="K41" s="172"/>
      <c r="W41" s="176"/>
      <c r="X41" s="174"/>
    </row>
    <row r="42" spans="1:24" s="175" customFormat="1" ht="46.5" x14ac:dyDescent="0.25">
      <c r="A42" s="197">
        <v>111</v>
      </c>
      <c r="C42" s="1393"/>
      <c r="D42" s="1394"/>
      <c r="E42" s="1394"/>
      <c r="F42" s="1394"/>
      <c r="G42" s="1394"/>
      <c r="H42" s="1394"/>
      <c r="I42" s="1394"/>
      <c r="J42" s="1395"/>
      <c r="K42" s="172"/>
      <c r="W42" s="176"/>
      <c r="X42" s="177"/>
    </row>
    <row r="43" spans="1:24" s="175" customFormat="1" x14ac:dyDescent="0.25">
      <c r="A43" s="197"/>
      <c r="I43" s="171"/>
      <c r="W43" s="178"/>
    </row>
    <row r="44" spans="1:24" s="173" customFormat="1" x14ac:dyDescent="0.25">
      <c r="A44" s="222"/>
      <c r="I44" s="187"/>
      <c r="W44" s="179"/>
    </row>
    <row r="45" spans="1:24" s="173" customFormat="1" x14ac:dyDescent="0.25">
      <c r="A45" s="222"/>
      <c r="I45" s="187"/>
      <c r="W45" s="188"/>
    </row>
    <row r="46" spans="1:24" s="173" customFormat="1" ht="18" customHeight="1" x14ac:dyDescent="0.25">
      <c r="A46" s="222"/>
      <c r="I46" s="187"/>
      <c r="W46" s="188"/>
    </row>
    <row r="47" spans="1:24" s="173" customFormat="1" x14ac:dyDescent="0.25">
      <c r="A47" s="222"/>
      <c r="I47" s="187"/>
      <c r="W47" s="188"/>
    </row>
  </sheetData>
  <mergeCells count="49">
    <mergeCell ref="C15:D15"/>
    <mergeCell ref="I15:J15"/>
    <mergeCell ref="E5:F5"/>
    <mergeCell ref="G5:I5"/>
    <mergeCell ref="E6:F6"/>
    <mergeCell ref="E7:F7"/>
    <mergeCell ref="C10:D11"/>
    <mergeCell ref="E10:E11"/>
    <mergeCell ref="F10:H10"/>
    <mergeCell ref="I10:J11"/>
    <mergeCell ref="C12:D12"/>
    <mergeCell ref="C13:D13"/>
    <mergeCell ref="I13:J13"/>
    <mergeCell ref="C14:D14"/>
    <mergeCell ref="I14:J14"/>
    <mergeCell ref="C19:D19"/>
    <mergeCell ref="I19:J19"/>
    <mergeCell ref="C16:D16"/>
    <mergeCell ref="I16:J16"/>
    <mergeCell ref="C17:D17"/>
    <mergeCell ref="I17:J17"/>
    <mergeCell ref="C18:D18"/>
    <mergeCell ref="I18:J18"/>
    <mergeCell ref="C20:D20"/>
    <mergeCell ref="I20:J20"/>
    <mergeCell ref="C21:D21"/>
    <mergeCell ref="I21:J21"/>
    <mergeCell ref="C22:D22"/>
    <mergeCell ref="I22:J22"/>
    <mergeCell ref="C23:D23"/>
    <mergeCell ref="I23:J23"/>
    <mergeCell ref="C24:D24"/>
    <mergeCell ref="I24:J24"/>
    <mergeCell ref="C25:D25"/>
    <mergeCell ref="I25:J25"/>
    <mergeCell ref="C28:D28"/>
    <mergeCell ref="I28:J28"/>
    <mergeCell ref="C26:D26"/>
    <mergeCell ref="I26:J26"/>
    <mergeCell ref="C27:D27"/>
    <mergeCell ref="I27:J27"/>
    <mergeCell ref="C42:J42"/>
    <mergeCell ref="L30:P30"/>
    <mergeCell ref="R30:V30"/>
    <mergeCell ref="F31:F32"/>
    <mergeCell ref="G31:G32"/>
    <mergeCell ref="I31:I32"/>
    <mergeCell ref="L32:P32"/>
    <mergeCell ref="R32:V32"/>
  </mergeCells>
  <conditionalFormatting sqref="C13:D27">
    <cfRule type="duplicateValues" dxfId="75" priority="311"/>
    <cfRule type="duplicateValues" dxfId="74" priority="312"/>
  </conditionalFormatting>
  <dataValidations count="1">
    <dataValidation type="list" allowBlank="1" showInputMessage="1" showErrorMessage="1" sqref="E13:E29" xr:uid="{00000000-0002-0000-2700-000000000000}">
      <formula1>$G$6:$G$8</formula1>
    </dataValidation>
  </dataValidations>
  <pageMargins left="0.47244094488188981" right="0.45" top="0.49" bottom="0.74803149606299213" header="0.31496062992125984" footer="0.31496062992125984"/>
  <pageSetup paperSize="9" scale="65"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FF00"/>
  </sheetPr>
  <dimension ref="A1:R61"/>
  <sheetViews>
    <sheetView view="pageBreakPreview" zoomScaleNormal="100" zoomScaleSheetLayoutView="100" workbookViewId="0">
      <selection activeCell="C12" sqref="C12:D12"/>
    </sheetView>
  </sheetViews>
  <sheetFormatPr baseColWidth="10" defaultRowHeight="15" x14ac:dyDescent="0.25"/>
  <cols>
    <col min="1" max="1" width="1.7109375" style="74" customWidth="1"/>
    <col min="2" max="2" width="2.7109375" customWidth="1"/>
    <col min="3" max="3" width="21.28515625" customWidth="1"/>
    <col min="4" max="4" width="74.28515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6.42578125" style="73" customWidth="1"/>
  </cols>
  <sheetData>
    <row r="1" spans="1:17" ht="21" x14ac:dyDescent="0.35">
      <c r="D1" s="1180" t="s">
        <v>82</v>
      </c>
      <c r="E1" s="1180"/>
      <c r="F1" s="1180"/>
      <c r="G1" s="1180"/>
      <c r="H1" s="1180"/>
      <c r="I1" s="1180"/>
      <c r="J1" s="1180"/>
      <c r="K1" s="1180"/>
      <c r="L1" s="1180"/>
      <c r="M1" s="1180"/>
      <c r="N1" s="1180"/>
      <c r="O1" s="1180"/>
      <c r="P1" s="1180"/>
      <c r="Q1" s="76"/>
    </row>
    <row r="2" spans="1:17" ht="21" x14ac:dyDescent="0.35">
      <c r="D2" s="1180" t="s">
        <v>83</v>
      </c>
      <c r="E2" s="1180"/>
      <c r="F2" s="1180"/>
      <c r="G2" s="1180"/>
      <c r="H2" s="1180"/>
      <c r="I2" s="1180"/>
      <c r="J2" s="1180"/>
      <c r="K2" s="1180"/>
      <c r="L2" s="1180"/>
      <c r="M2" s="1180"/>
      <c r="N2" s="1180"/>
      <c r="O2" s="1180"/>
      <c r="P2" s="1180"/>
      <c r="Q2" s="1173" t="s">
        <v>2487</v>
      </c>
    </row>
    <row r="3" spans="1:17" ht="9" customHeight="1" x14ac:dyDescent="0.3">
      <c r="D3" s="99"/>
      <c r="E3" s="99"/>
      <c r="F3" s="99"/>
      <c r="G3" s="99"/>
      <c r="H3" s="99"/>
      <c r="I3" s="99"/>
      <c r="J3" s="99"/>
      <c r="K3" s="99"/>
      <c r="L3" s="99"/>
      <c r="M3" s="99"/>
      <c r="N3" s="99"/>
      <c r="O3" s="99"/>
      <c r="P3" s="1176" t="s">
        <v>154</v>
      </c>
      <c r="Q3" s="1174"/>
    </row>
    <row r="4" spans="1:17" s="56" customFormat="1" ht="15.75" customHeight="1" x14ac:dyDescent="0.25">
      <c r="A4" s="75"/>
      <c r="C4" s="53" t="s">
        <v>84</v>
      </c>
      <c r="D4" s="56" t="s">
        <v>150</v>
      </c>
      <c r="P4" s="1176"/>
      <c r="Q4" s="1175"/>
    </row>
    <row r="5" spans="1:17" s="56" customFormat="1" ht="15.75" customHeight="1" thickBot="1" x14ac:dyDescent="0.3">
      <c r="A5" s="75"/>
      <c r="C5" s="53" t="s">
        <v>85</v>
      </c>
      <c r="D5" s="56" t="s">
        <v>3078</v>
      </c>
      <c r="H5" s="1177" t="s">
        <v>162</v>
      </c>
      <c r="I5" s="1177"/>
      <c r="J5" s="1177"/>
      <c r="K5" s="1177"/>
      <c r="L5" s="256"/>
      <c r="M5" s="256" t="s">
        <v>147</v>
      </c>
      <c r="N5" s="1177"/>
      <c r="O5" s="1177"/>
      <c r="P5" s="1177"/>
    </row>
    <row r="6" spans="1:17" s="56" customFormat="1" ht="15.75" x14ac:dyDescent="0.25">
      <c r="A6" s="75"/>
      <c r="C6" s="53" t="s">
        <v>86</v>
      </c>
      <c r="D6" s="72" t="s">
        <v>794</v>
      </c>
      <c r="H6" s="1181" t="s">
        <v>161</v>
      </c>
      <c r="I6" s="1181"/>
      <c r="J6" s="1181"/>
      <c r="K6" s="1181"/>
      <c r="L6" s="257"/>
      <c r="M6" s="257"/>
      <c r="N6" s="1301" t="s">
        <v>2780</v>
      </c>
      <c r="O6" s="1302"/>
      <c r="P6" s="1302"/>
      <c r="Q6" s="82" t="s">
        <v>159</v>
      </c>
    </row>
    <row r="7" spans="1:17" s="56" customFormat="1" ht="15.75" x14ac:dyDescent="0.25">
      <c r="A7" s="75"/>
      <c r="C7" s="53" t="s">
        <v>87</v>
      </c>
      <c r="D7" s="56" t="s">
        <v>151</v>
      </c>
      <c r="E7" s="72" t="s">
        <v>163</v>
      </c>
      <c r="H7" s="1178">
        <v>45162</v>
      </c>
      <c r="I7" s="1179"/>
      <c r="J7" s="1179"/>
      <c r="K7" s="1179"/>
      <c r="L7" s="1178">
        <v>45162</v>
      </c>
      <c r="M7" s="1178"/>
      <c r="N7" s="1303"/>
      <c r="O7" s="1244"/>
      <c r="P7" s="1244"/>
      <c r="Q7" s="83" t="s">
        <v>160</v>
      </c>
    </row>
    <row r="8" spans="1:17" s="56" customFormat="1" ht="16.5" thickBot="1" x14ac:dyDescent="0.3">
      <c r="A8" s="75"/>
      <c r="C8" s="53" t="s">
        <v>88</v>
      </c>
      <c r="D8" s="56" t="s">
        <v>152</v>
      </c>
      <c r="E8" s="72" t="s">
        <v>163</v>
      </c>
      <c r="H8" s="1178">
        <f>+H7+20</f>
        <v>45182</v>
      </c>
      <c r="I8" s="1179"/>
      <c r="J8" s="1179"/>
      <c r="K8" s="1179"/>
      <c r="L8" s="1178">
        <f>+L7+1</f>
        <v>45163</v>
      </c>
      <c r="M8" s="1178"/>
      <c r="N8" s="1245"/>
      <c r="O8" s="1246"/>
      <c r="P8" s="1246"/>
      <c r="Q8" s="80"/>
    </row>
    <row r="9" spans="1:17" s="56" customFormat="1" ht="33" x14ac:dyDescent="0.25">
      <c r="A9" s="75">
        <v>11</v>
      </c>
      <c r="C9" s="1187" t="s">
        <v>166</v>
      </c>
      <c r="D9" s="1188" t="s">
        <v>455</v>
      </c>
      <c r="E9" s="1188"/>
      <c r="F9" s="1188"/>
      <c r="G9" s="1188"/>
      <c r="H9" s="1188"/>
      <c r="I9" s="1188"/>
      <c r="J9" s="1188"/>
      <c r="K9" s="1188"/>
      <c r="L9" s="1188"/>
      <c r="M9" s="1188"/>
      <c r="N9" s="1188"/>
      <c r="O9" s="1188"/>
      <c r="P9" s="1188"/>
      <c r="Q9" s="1188"/>
    </row>
    <row r="10" spans="1:17" s="56" customFormat="1" ht="33" x14ac:dyDescent="0.25">
      <c r="A10" s="75">
        <v>11</v>
      </c>
      <c r="B10" s="982"/>
      <c r="C10" s="1187"/>
      <c r="D10" s="1188" t="s">
        <v>457</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C12" s="1189" t="s">
        <v>153</v>
      </c>
      <c r="D12" s="1189"/>
      <c r="I12" s="90" t="s">
        <v>146</v>
      </c>
      <c r="N12" s="94" t="s">
        <v>167</v>
      </c>
    </row>
    <row r="13" spans="1:17" s="86" customFormat="1" ht="14.25" x14ac:dyDescent="0.2">
      <c r="A13" s="754"/>
      <c r="B13" s="84"/>
      <c r="C13" s="86" t="s">
        <v>2898</v>
      </c>
      <c r="D13" s="86" t="s">
        <v>169</v>
      </c>
      <c r="E13" s="757" t="s">
        <v>2057</v>
      </c>
      <c r="H13" s="88"/>
      <c r="I13" s="89" t="s">
        <v>155</v>
      </c>
      <c r="K13" s="88"/>
      <c r="L13" s="88"/>
      <c r="N13" s="95" t="s">
        <v>134</v>
      </c>
      <c r="O13" s="89"/>
    </row>
    <row r="14" spans="1:17" s="86" customFormat="1" ht="12.75" x14ac:dyDescent="0.2">
      <c r="A14" s="754"/>
      <c r="B14" s="84"/>
      <c r="C14" s="86" t="s">
        <v>2899</v>
      </c>
      <c r="D14" s="86" t="s">
        <v>170</v>
      </c>
      <c r="H14" s="88"/>
      <c r="I14" s="89" t="s">
        <v>147</v>
      </c>
      <c r="J14" s="87"/>
      <c r="K14" s="88"/>
      <c r="L14" s="88"/>
      <c r="M14" s="96" t="s">
        <v>136</v>
      </c>
      <c r="N14" s="93" t="s">
        <v>157</v>
      </c>
      <c r="O14" s="89"/>
    </row>
    <row r="15" spans="1:17" s="86" customFormat="1" ht="12.75" x14ac:dyDescent="0.2">
      <c r="A15" s="754"/>
      <c r="B15" s="84"/>
      <c r="C15" s="86" t="s">
        <v>2900</v>
      </c>
      <c r="D15" s="86" t="s">
        <v>171</v>
      </c>
      <c r="H15" s="88"/>
      <c r="I15" s="89" t="s">
        <v>148</v>
      </c>
      <c r="J15" s="87"/>
      <c r="K15" s="88"/>
      <c r="L15" s="88"/>
      <c r="M15" s="96" t="s">
        <v>137</v>
      </c>
      <c r="N15" s="93" t="s">
        <v>156</v>
      </c>
      <c r="O15" s="89"/>
    </row>
    <row r="16" spans="1:17" s="86" customFormat="1" ht="12.75" x14ac:dyDescent="0.2">
      <c r="A16" s="754"/>
      <c r="C16" s="84"/>
      <c r="D16" s="86" t="s">
        <v>172</v>
      </c>
      <c r="H16" s="88"/>
      <c r="I16" s="89"/>
      <c r="J16" s="87"/>
      <c r="K16" s="88"/>
      <c r="L16" s="88"/>
      <c r="M16" s="96" t="s">
        <v>138</v>
      </c>
      <c r="N16" s="95" t="s">
        <v>135</v>
      </c>
      <c r="O16" s="89"/>
    </row>
    <row r="17" spans="1:18" s="86" customFormat="1" ht="6.75" customHeight="1"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
      <c r="C20" s="1204" t="s">
        <v>501</v>
      </c>
      <c r="D20" s="1205"/>
      <c r="E20" s="118"/>
      <c r="F20" s="119"/>
      <c r="G20" s="119"/>
      <c r="H20" s="119"/>
      <c r="I20" s="119"/>
      <c r="J20" s="119"/>
      <c r="K20" s="119"/>
      <c r="L20" s="107" t="s">
        <v>2326</v>
      </c>
      <c r="M20" s="112">
        <v>1</v>
      </c>
      <c r="N20" s="118"/>
      <c r="O20" s="119"/>
      <c r="P20" s="119"/>
      <c r="Q20" s="120"/>
    </row>
    <row r="21" spans="1:18" s="56" customFormat="1" ht="17.25" x14ac:dyDescent="0.25">
      <c r="A21" s="75">
        <v>1</v>
      </c>
      <c r="B21" s="103"/>
      <c r="C21" s="1204" t="s">
        <v>502</v>
      </c>
      <c r="D21" s="1205"/>
      <c r="E21" s="118"/>
      <c r="F21" s="119"/>
      <c r="G21" s="119"/>
      <c r="H21" s="119"/>
      <c r="I21" s="119"/>
      <c r="J21" s="119"/>
      <c r="K21" s="119"/>
      <c r="L21" s="107" t="s">
        <v>2326</v>
      </c>
      <c r="M21" s="121"/>
      <c r="N21" s="118"/>
      <c r="O21" s="119"/>
      <c r="P21" s="119"/>
      <c r="Q21" s="120"/>
    </row>
    <row r="22" spans="1:18" s="56" customFormat="1" ht="33" x14ac:dyDescent="0.25">
      <c r="A22" s="75">
        <v>11</v>
      </c>
      <c r="B22" s="103"/>
      <c r="C22" s="1204" t="s">
        <v>459</v>
      </c>
      <c r="D22" s="1205"/>
      <c r="E22" s="118"/>
      <c r="F22" s="119"/>
      <c r="G22" s="119"/>
      <c r="H22" s="119"/>
      <c r="I22" s="119"/>
      <c r="J22" s="119"/>
      <c r="K22" s="119"/>
      <c r="L22" s="107" t="s">
        <v>2326</v>
      </c>
      <c r="M22" s="121"/>
      <c r="N22" s="118"/>
      <c r="O22" s="119"/>
      <c r="P22" s="119"/>
      <c r="Q22" s="120"/>
    </row>
    <row r="23" spans="1:18" s="56" customFormat="1" ht="33" x14ac:dyDescent="0.25">
      <c r="A23" s="75">
        <v>11</v>
      </c>
      <c r="B23" s="103"/>
      <c r="C23" s="1204" t="s">
        <v>460</v>
      </c>
      <c r="D23" s="1205"/>
      <c r="E23" s="118"/>
      <c r="F23" s="119"/>
      <c r="G23" s="119"/>
      <c r="H23" s="119"/>
      <c r="I23" s="119"/>
      <c r="J23" s="119"/>
      <c r="K23" s="119"/>
      <c r="L23" s="107" t="s">
        <v>2326</v>
      </c>
      <c r="M23" s="121"/>
      <c r="N23" s="118"/>
      <c r="O23" s="119"/>
      <c r="P23" s="119"/>
      <c r="Q23" s="120"/>
    </row>
    <row r="24" spans="1:18" s="56" customFormat="1" ht="17.25" x14ac:dyDescent="0.25">
      <c r="A24" s="75">
        <v>1</v>
      </c>
      <c r="B24" s="103"/>
      <c r="C24" s="1204" t="s">
        <v>2904</v>
      </c>
      <c r="D24" s="1205"/>
      <c r="E24" s="118"/>
      <c r="F24" s="119"/>
      <c r="G24" s="119"/>
      <c r="H24" s="119"/>
      <c r="I24" s="119"/>
      <c r="J24" s="119"/>
      <c r="K24" s="119"/>
      <c r="L24" s="123"/>
      <c r="M24" s="121"/>
      <c r="N24" s="118"/>
      <c r="O24" s="119"/>
      <c r="P24" s="119"/>
      <c r="Q24" s="120"/>
    </row>
    <row r="25" spans="1:18" s="56" customFormat="1" ht="17.25" x14ac:dyDescent="0.25">
      <c r="A25" s="75">
        <v>1</v>
      </c>
      <c r="B25" s="103"/>
      <c r="C25" s="1204" t="s">
        <v>461</v>
      </c>
      <c r="D25" s="1205"/>
      <c r="E25" s="118"/>
      <c r="F25" s="119"/>
      <c r="G25" s="119"/>
      <c r="H25" s="119"/>
      <c r="I25" s="119"/>
      <c r="J25" s="119"/>
      <c r="K25" s="119"/>
      <c r="L25" s="107" t="s">
        <v>2326</v>
      </c>
      <c r="M25" s="121"/>
      <c r="N25" s="118"/>
      <c r="O25" s="119"/>
      <c r="P25" s="119"/>
      <c r="Q25" s="120"/>
    </row>
    <row r="26" spans="1:18" s="56" customFormat="1" ht="33" x14ac:dyDescent="0.25">
      <c r="A26" s="75">
        <v>11</v>
      </c>
      <c r="B26" s="103"/>
      <c r="C26" s="1204" t="s">
        <v>462</v>
      </c>
      <c r="D26" s="1205"/>
      <c r="E26" s="118"/>
      <c r="F26" s="119"/>
      <c r="G26" s="119"/>
      <c r="H26" s="119"/>
      <c r="I26" s="119"/>
      <c r="J26" s="119"/>
      <c r="K26" s="119"/>
      <c r="L26" s="107" t="s">
        <v>2326</v>
      </c>
      <c r="M26" s="121"/>
      <c r="N26" s="118"/>
      <c r="O26" s="119"/>
      <c r="P26" s="119"/>
      <c r="Q26" s="120"/>
    </row>
    <row r="27" spans="1:18" s="56" customFormat="1" ht="48.75" x14ac:dyDescent="0.25">
      <c r="A27" s="75">
        <v>111</v>
      </c>
      <c r="B27" s="103"/>
      <c r="C27" s="1204" t="s">
        <v>463</v>
      </c>
      <c r="D27" s="1205"/>
      <c r="E27" s="118"/>
      <c r="F27" s="119"/>
      <c r="G27" s="119"/>
      <c r="H27" s="119"/>
      <c r="I27" s="119"/>
      <c r="J27" s="119"/>
      <c r="K27" s="119"/>
      <c r="L27" s="107" t="s">
        <v>2326</v>
      </c>
      <c r="M27" s="121"/>
      <c r="N27" s="118"/>
      <c r="O27" s="119"/>
      <c r="P27" s="119"/>
      <c r="Q27" s="120"/>
    </row>
    <row r="28" spans="1:18" s="56" customFormat="1" ht="17.25" x14ac:dyDescent="0.25">
      <c r="A28" s="75">
        <v>1</v>
      </c>
      <c r="B28" s="103"/>
      <c r="C28" s="1204" t="s">
        <v>464</v>
      </c>
      <c r="D28" s="1205"/>
      <c r="E28" s="118"/>
      <c r="F28" s="119"/>
      <c r="G28" s="119"/>
      <c r="H28" s="119"/>
      <c r="I28" s="119"/>
      <c r="J28" s="119"/>
      <c r="K28" s="119"/>
      <c r="L28" s="107" t="s">
        <v>2326</v>
      </c>
      <c r="M28" s="121"/>
      <c r="N28" s="118"/>
      <c r="O28" s="119"/>
      <c r="P28" s="119"/>
      <c r="Q28" s="120"/>
    </row>
    <row r="29" spans="1:18" s="56" customFormat="1" ht="17.25" x14ac:dyDescent="0.25">
      <c r="A29" s="75">
        <v>1</v>
      </c>
      <c r="B29" s="103"/>
      <c r="C29" s="1204" t="s">
        <v>465</v>
      </c>
      <c r="D29" s="1205"/>
      <c r="E29" s="118"/>
      <c r="F29" s="119"/>
      <c r="G29" s="119"/>
      <c r="H29" s="119"/>
      <c r="I29" s="119"/>
      <c r="J29" s="119"/>
      <c r="K29" s="119"/>
      <c r="L29" s="107" t="s">
        <v>2326</v>
      </c>
      <c r="M29" s="121"/>
      <c r="N29" s="118"/>
      <c r="O29" s="119"/>
      <c r="P29" s="119"/>
      <c r="Q29" s="120"/>
    </row>
    <row r="30" spans="1:18" s="56" customFormat="1" ht="33" x14ac:dyDescent="0.25">
      <c r="A30" s="75">
        <v>11</v>
      </c>
      <c r="B30" s="103"/>
      <c r="C30" s="1204" t="s">
        <v>467</v>
      </c>
      <c r="D30" s="1205"/>
      <c r="E30" s="118"/>
      <c r="F30" s="119"/>
      <c r="G30" s="119"/>
      <c r="H30" s="119"/>
      <c r="I30" s="119"/>
      <c r="J30" s="119"/>
      <c r="K30" s="119"/>
      <c r="L30" s="107" t="s">
        <v>2326</v>
      </c>
      <c r="M30" s="121"/>
      <c r="N30" s="118"/>
      <c r="O30" s="119"/>
      <c r="P30" s="119"/>
      <c r="Q30" s="120"/>
    </row>
    <row r="31" spans="1:18" s="56" customFormat="1" ht="17.25" x14ac:dyDescent="0.25">
      <c r="A31" s="75">
        <v>1</v>
      </c>
      <c r="B31" s="103"/>
      <c r="C31" s="1398" t="s">
        <v>468</v>
      </c>
      <c r="D31" s="1399"/>
      <c r="E31" s="118"/>
      <c r="F31" s="119"/>
      <c r="G31" s="119"/>
      <c r="H31" s="119"/>
      <c r="I31" s="119"/>
      <c r="J31" s="119"/>
      <c r="K31" s="119"/>
      <c r="L31" s="107" t="s">
        <v>2326</v>
      </c>
      <c r="M31" s="121"/>
      <c r="N31" s="118"/>
      <c r="O31" s="119"/>
      <c r="P31" s="119"/>
      <c r="Q31" s="120"/>
    </row>
    <row r="32" spans="1:18" s="56" customFormat="1" ht="33" x14ac:dyDescent="0.25">
      <c r="A32" s="75">
        <v>11</v>
      </c>
      <c r="B32" s="103"/>
      <c r="C32" s="1204" t="s">
        <v>2901</v>
      </c>
      <c r="D32" s="1205"/>
      <c r="E32" s="118"/>
      <c r="F32" s="119"/>
      <c r="G32" s="119"/>
      <c r="H32" s="119"/>
      <c r="I32" s="119"/>
      <c r="J32" s="119"/>
      <c r="K32" s="119"/>
      <c r="L32" s="107" t="s">
        <v>2326</v>
      </c>
      <c r="M32" s="121"/>
      <c r="N32" s="118"/>
      <c r="O32" s="119"/>
      <c r="P32" s="119"/>
      <c r="Q32" s="120"/>
    </row>
    <row r="33" spans="1:17" s="56" customFormat="1" ht="17.25" x14ac:dyDescent="0.25">
      <c r="A33" s="75">
        <v>1</v>
      </c>
      <c r="B33" s="103"/>
      <c r="C33" s="1204" t="s">
        <v>477</v>
      </c>
      <c r="D33" s="1205"/>
      <c r="E33" s="118"/>
      <c r="F33" s="119"/>
      <c r="G33" s="119"/>
      <c r="H33" s="119"/>
      <c r="I33" s="119"/>
      <c r="J33" s="119"/>
      <c r="K33" s="119"/>
      <c r="L33" s="107" t="s">
        <v>2326</v>
      </c>
      <c r="M33" s="121"/>
      <c r="N33" s="118"/>
      <c r="O33" s="119"/>
      <c r="P33" s="119"/>
      <c r="Q33" s="120"/>
    </row>
    <row r="34" spans="1:17" s="56" customFormat="1" ht="17.25" x14ac:dyDescent="0.25">
      <c r="A34" s="75">
        <v>1</v>
      </c>
      <c r="B34" s="103"/>
      <c r="C34" s="1204" t="s">
        <v>478</v>
      </c>
      <c r="D34" s="1205"/>
      <c r="E34" s="118"/>
      <c r="F34" s="119"/>
      <c r="G34" s="119"/>
      <c r="H34" s="119"/>
      <c r="I34" s="119"/>
      <c r="J34" s="119"/>
      <c r="K34" s="119"/>
      <c r="L34" s="107" t="s">
        <v>2326</v>
      </c>
      <c r="M34" s="121"/>
      <c r="N34" s="118"/>
      <c r="O34" s="119"/>
      <c r="P34" s="119"/>
      <c r="Q34" s="120"/>
    </row>
    <row r="35" spans="1:17" s="56" customFormat="1" ht="17.25" x14ac:dyDescent="0.25">
      <c r="A35" s="75">
        <v>1</v>
      </c>
      <c r="B35" s="103"/>
      <c r="C35" s="1204" t="s">
        <v>479</v>
      </c>
      <c r="D35" s="1205"/>
      <c r="E35" s="118"/>
      <c r="F35" s="119"/>
      <c r="G35" s="119"/>
      <c r="H35" s="119"/>
      <c r="I35" s="119"/>
      <c r="J35" s="119"/>
      <c r="K35" s="119"/>
      <c r="L35" s="107" t="s">
        <v>2326</v>
      </c>
      <c r="M35" s="121"/>
      <c r="N35" s="118"/>
      <c r="O35" s="119"/>
      <c r="P35" s="119"/>
      <c r="Q35" s="120"/>
    </row>
    <row r="36" spans="1:17" s="56" customFormat="1" ht="48.75" x14ac:dyDescent="0.25">
      <c r="A36" s="75">
        <v>111</v>
      </c>
      <c r="B36" s="103"/>
      <c r="C36" s="1204" t="s">
        <v>466</v>
      </c>
      <c r="D36" s="1205"/>
      <c r="E36" s="118"/>
      <c r="F36" s="119"/>
      <c r="G36" s="119"/>
      <c r="H36" s="119"/>
      <c r="I36" s="119"/>
      <c r="J36" s="119"/>
      <c r="K36" s="119"/>
      <c r="L36" s="107" t="s">
        <v>2326</v>
      </c>
      <c r="M36" s="121"/>
      <c r="N36" s="118"/>
      <c r="O36" s="119"/>
      <c r="P36" s="119"/>
      <c r="Q36" s="120"/>
    </row>
    <row r="37" spans="1:17" s="56" customFormat="1" ht="33" x14ac:dyDescent="0.25">
      <c r="A37" s="75">
        <v>11</v>
      </c>
      <c r="B37" s="103"/>
      <c r="C37" s="1204" t="s">
        <v>482</v>
      </c>
      <c r="D37" s="1205"/>
      <c r="E37" s="118"/>
      <c r="F37" s="119"/>
      <c r="G37" s="119"/>
      <c r="H37" s="119"/>
      <c r="I37" s="119"/>
      <c r="J37" s="119"/>
      <c r="K37" s="119"/>
      <c r="L37" s="107" t="s">
        <v>2326</v>
      </c>
      <c r="M37" s="121"/>
      <c r="N37" s="118"/>
      <c r="O37" s="119"/>
      <c r="P37" s="119"/>
      <c r="Q37" s="120"/>
    </row>
    <row r="38" spans="1:17" s="72" customFormat="1" ht="17.25" x14ac:dyDescent="0.25">
      <c r="A38" s="264">
        <v>1</v>
      </c>
      <c r="B38" s="265"/>
      <c r="C38" s="1204" t="s">
        <v>483</v>
      </c>
      <c r="D38" s="1205"/>
      <c r="E38" s="266"/>
      <c r="F38" s="267"/>
      <c r="G38" s="267"/>
      <c r="H38" s="267"/>
      <c r="I38" s="267"/>
      <c r="J38" s="267"/>
      <c r="K38" s="267"/>
      <c r="L38" s="107" t="s">
        <v>2326</v>
      </c>
      <c r="M38" s="268"/>
      <c r="N38" s="266"/>
      <c r="O38" s="267"/>
      <c r="P38" s="267"/>
      <c r="Q38" s="269"/>
    </row>
    <row r="39" spans="1:17" s="56" customFormat="1" ht="17.25" x14ac:dyDescent="0.25">
      <c r="A39" s="75">
        <v>1</v>
      </c>
      <c r="B39" s="103"/>
      <c r="C39" s="1185" t="s">
        <v>484</v>
      </c>
      <c r="D39" s="1186"/>
      <c r="E39" s="118"/>
      <c r="F39" s="119"/>
      <c r="G39" s="119"/>
      <c r="H39" s="119"/>
      <c r="I39" s="119"/>
      <c r="J39" s="119"/>
      <c r="K39" s="119"/>
      <c r="L39" s="107" t="s">
        <v>2326</v>
      </c>
      <c r="M39" s="121"/>
      <c r="N39" s="118"/>
      <c r="O39" s="119"/>
      <c r="P39" s="119"/>
      <c r="Q39" s="120"/>
    </row>
    <row r="40" spans="1:17" s="56" customFormat="1" ht="17.25" x14ac:dyDescent="0.25">
      <c r="A40" s="75">
        <v>1</v>
      </c>
      <c r="B40" s="103"/>
      <c r="C40" s="1204" t="s">
        <v>2902</v>
      </c>
      <c r="D40" s="1205"/>
      <c r="E40" s="118"/>
      <c r="F40" s="119"/>
      <c r="G40" s="119"/>
      <c r="H40" s="119"/>
      <c r="I40" s="119"/>
      <c r="J40" s="119"/>
      <c r="K40" s="119"/>
      <c r="L40" s="107" t="s">
        <v>2326</v>
      </c>
      <c r="M40" s="121"/>
      <c r="N40" s="118"/>
      <c r="O40" s="119"/>
      <c r="P40" s="119"/>
      <c r="Q40" s="120"/>
    </row>
    <row r="41" spans="1:17" s="56" customFormat="1" ht="33" x14ac:dyDescent="0.25">
      <c r="A41" s="75">
        <v>11</v>
      </c>
      <c r="B41" s="103"/>
      <c r="C41" s="1204" t="s">
        <v>490</v>
      </c>
      <c r="D41" s="1205"/>
      <c r="E41" s="118"/>
      <c r="F41" s="119"/>
      <c r="G41" s="119"/>
      <c r="H41" s="119"/>
      <c r="I41" s="119"/>
      <c r="J41" s="119"/>
      <c r="K41" s="119"/>
      <c r="L41" s="107" t="s">
        <v>2326</v>
      </c>
      <c r="M41" s="121"/>
      <c r="N41" s="118"/>
      <c r="O41" s="119"/>
      <c r="P41" s="119"/>
      <c r="Q41" s="120"/>
    </row>
    <row r="42" spans="1:17" s="56" customFormat="1" ht="17.25" x14ac:dyDescent="0.25">
      <c r="A42" s="75">
        <v>1</v>
      </c>
      <c r="B42" s="103"/>
      <c r="C42" s="1204" t="s">
        <v>491</v>
      </c>
      <c r="D42" s="1205"/>
      <c r="E42" s="118"/>
      <c r="F42" s="119"/>
      <c r="G42" s="119"/>
      <c r="H42" s="119"/>
      <c r="I42" s="119"/>
      <c r="J42" s="119"/>
      <c r="K42" s="119"/>
      <c r="L42" s="107" t="s">
        <v>2326</v>
      </c>
      <c r="M42" s="121"/>
      <c r="N42" s="118"/>
      <c r="O42" s="119"/>
      <c r="P42" s="119"/>
      <c r="Q42" s="120"/>
    </row>
    <row r="43" spans="1:17" s="56" customFormat="1" ht="17.25" x14ac:dyDescent="0.25">
      <c r="A43" s="75">
        <v>1</v>
      </c>
      <c r="B43" s="103"/>
      <c r="C43" s="1185" t="s">
        <v>492</v>
      </c>
      <c r="D43" s="1186"/>
      <c r="E43" s="118"/>
      <c r="F43" s="119"/>
      <c r="G43" s="119"/>
      <c r="H43" s="119"/>
      <c r="I43" s="119"/>
      <c r="J43" s="119"/>
      <c r="K43" s="119"/>
      <c r="L43" s="107" t="s">
        <v>2326</v>
      </c>
      <c r="M43" s="121"/>
      <c r="N43" s="118"/>
      <c r="O43" s="119"/>
      <c r="P43" s="119"/>
      <c r="Q43" s="120"/>
    </row>
    <row r="44" spans="1:17" s="56" customFormat="1" ht="17.25" x14ac:dyDescent="0.25">
      <c r="A44" s="75">
        <v>1</v>
      </c>
      <c r="B44" s="103"/>
      <c r="C44" s="1204" t="s">
        <v>493</v>
      </c>
      <c r="D44" s="1205"/>
      <c r="E44" s="118"/>
      <c r="F44" s="119"/>
      <c r="G44" s="119"/>
      <c r="H44" s="119"/>
      <c r="I44" s="119"/>
      <c r="J44" s="119"/>
      <c r="K44" s="119"/>
      <c r="L44" s="107" t="s">
        <v>2326</v>
      </c>
      <c r="M44" s="121"/>
      <c r="N44" s="118"/>
      <c r="O44" s="119"/>
      <c r="P44" s="119"/>
      <c r="Q44" s="120"/>
    </row>
    <row r="45" spans="1:17" s="56" customFormat="1" ht="33" x14ac:dyDescent="0.25">
      <c r="A45" s="75">
        <v>11</v>
      </c>
      <c r="B45" s="103"/>
      <c r="C45" s="1204" t="s">
        <v>494</v>
      </c>
      <c r="D45" s="1205"/>
      <c r="E45" s="118"/>
      <c r="F45" s="119"/>
      <c r="G45" s="119"/>
      <c r="H45" s="119"/>
      <c r="I45" s="119"/>
      <c r="J45" s="119"/>
      <c r="K45" s="119"/>
      <c r="L45" s="107" t="s">
        <v>2326</v>
      </c>
      <c r="M45" s="121"/>
      <c r="N45" s="118"/>
      <c r="O45" s="119"/>
      <c r="P45" s="119"/>
      <c r="Q45" s="120"/>
    </row>
    <row r="46" spans="1:17" s="56" customFormat="1" ht="17.25" x14ac:dyDescent="0.25">
      <c r="A46" s="75">
        <v>1</v>
      </c>
      <c r="B46" s="103"/>
      <c r="C46" s="1204" t="s">
        <v>495</v>
      </c>
      <c r="D46" s="1205"/>
      <c r="E46" s="118"/>
      <c r="F46" s="119"/>
      <c r="G46" s="119"/>
      <c r="H46" s="119"/>
      <c r="I46" s="119"/>
      <c r="J46" s="119"/>
      <c r="K46" s="119"/>
      <c r="L46" s="107" t="s">
        <v>2326</v>
      </c>
      <c r="M46" s="121"/>
      <c r="N46" s="118"/>
      <c r="O46" s="119"/>
      <c r="P46" s="119"/>
      <c r="Q46" s="120"/>
    </row>
    <row r="47" spans="1:17" s="56" customFormat="1" ht="17.25" x14ac:dyDescent="0.25">
      <c r="A47" s="75">
        <v>1</v>
      </c>
      <c r="B47" s="103"/>
      <c r="C47" s="1204" t="s">
        <v>496</v>
      </c>
      <c r="D47" s="1205"/>
      <c r="E47" s="118"/>
      <c r="F47" s="119"/>
      <c r="G47" s="119"/>
      <c r="H47" s="119"/>
      <c r="I47" s="119"/>
      <c r="J47" s="119"/>
      <c r="K47" s="119"/>
      <c r="L47" s="107" t="s">
        <v>2326</v>
      </c>
      <c r="M47" s="121"/>
      <c r="N47" s="118"/>
      <c r="O47" s="119"/>
      <c r="P47" s="119"/>
      <c r="Q47" s="120"/>
    </row>
    <row r="48" spans="1:17" s="56" customFormat="1" ht="33" x14ac:dyDescent="0.25">
      <c r="A48" s="75">
        <v>11</v>
      </c>
      <c r="B48" s="103"/>
      <c r="C48" s="1204" t="s">
        <v>497</v>
      </c>
      <c r="D48" s="1205"/>
      <c r="E48" s="118"/>
      <c r="F48" s="119"/>
      <c r="G48" s="119"/>
      <c r="H48" s="119"/>
      <c r="I48" s="119"/>
      <c r="J48" s="119"/>
      <c r="K48" s="119"/>
      <c r="L48" s="107" t="s">
        <v>2326</v>
      </c>
      <c r="M48" s="121"/>
      <c r="N48" s="118"/>
      <c r="O48" s="119"/>
      <c r="P48" s="119"/>
      <c r="Q48" s="120"/>
    </row>
    <row r="49" spans="1:18" s="56" customFormat="1" ht="33" x14ac:dyDescent="0.25">
      <c r="A49" s="75">
        <v>11</v>
      </c>
      <c r="B49" s="103"/>
      <c r="C49" s="1204" t="s">
        <v>498</v>
      </c>
      <c r="D49" s="1205"/>
      <c r="E49" s="118"/>
      <c r="F49" s="119"/>
      <c r="G49" s="119"/>
      <c r="H49" s="119"/>
      <c r="I49" s="119"/>
      <c r="J49" s="119"/>
      <c r="K49" s="119"/>
      <c r="L49" s="107" t="s">
        <v>2326</v>
      </c>
      <c r="M49" s="121"/>
      <c r="N49" s="118"/>
      <c r="O49" s="119"/>
      <c r="P49" s="119"/>
      <c r="Q49" s="120"/>
    </row>
    <row r="50" spans="1:18" s="56" customFormat="1" ht="17.25" x14ac:dyDescent="0.25">
      <c r="A50" s="75">
        <v>1</v>
      </c>
      <c r="B50" s="103"/>
      <c r="C50" s="1204" t="s">
        <v>2903</v>
      </c>
      <c r="D50" s="1205"/>
      <c r="E50" s="118"/>
      <c r="F50" s="119"/>
      <c r="G50" s="119"/>
      <c r="H50" s="119"/>
      <c r="I50" s="119"/>
      <c r="J50" s="119"/>
      <c r="K50" s="119"/>
      <c r="L50" s="107" t="s">
        <v>2326</v>
      </c>
      <c r="M50" s="121"/>
      <c r="N50" s="118"/>
      <c r="O50" s="119"/>
      <c r="P50" s="119"/>
      <c r="Q50" s="120"/>
    </row>
    <row r="51" spans="1:18" s="56" customFormat="1" ht="17.25" x14ac:dyDescent="0.25">
      <c r="A51" s="75">
        <v>1</v>
      </c>
      <c r="B51" s="103"/>
      <c r="C51" s="1185" t="s">
        <v>473</v>
      </c>
      <c r="D51" s="1186"/>
      <c r="E51" s="118"/>
      <c r="F51" s="119"/>
      <c r="G51" s="119"/>
      <c r="H51" s="119"/>
      <c r="I51" s="119"/>
      <c r="J51" s="119"/>
      <c r="K51" s="119"/>
      <c r="L51" s="107" t="s">
        <v>2326</v>
      </c>
      <c r="M51" s="121"/>
      <c r="N51" s="118"/>
      <c r="O51" s="119"/>
      <c r="P51" s="119"/>
      <c r="Q51" s="120"/>
    </row>
    <row r="52" spans="1:18" s="56" customFormat="1" ht="17.25" x14ac:dyDescent="0.25">
      <c r="A52" s="75">
        <v>1</v>
      </c>
      <c r="B52" s="103"/>
      <c r="C52" s="1204" t="s">
        <v>474</v>
      </c>
      <c r="D52" s="1205"/>
      <c r="E52" s="118"/>
      <c r="F52" s="119"/>
      <c r="G52" s="119"/>
      <c r="H52" s="119"/>
      <c r="I52" s="119"/>
      <c r="J52" s="119"/>
      <c r="K52" s="119"/>
      <c r="L52" s="107" t="s">
        <v>2326</v>
      </c>
      <c r="M52" s="121"/>
      <c r="N52" s="118"/>
      <c r="O52" s="119"/>
      <c r="P52" s="119"/>
      <c r="Q52" s="120"/>
    </row>
    <row r="53" spans="1:18" s="56" customFormat="1" ht="17.25" x14ac:dyDescent="0.25">
      <c r="A53" s="75">
        <v>1</v>
      </c>
      <c r="B53" s="103"/>
      <c r="C53" s="1204" t="s">
        <v>475</v>
      </c>
      <c r="D53" s="1205"/>
      <c r="E53" s="118"/>
      <c r="F53" s="119"/>
      <c r="G53" s="119"/>
      <c r="H53" s="119"/>
      <c r="I53" s="119"/>
      <c r="J53" s="119"/>
      <c r="K53" s="119"/>
      <c r="L53" s="107" t="s">
        <v>2326</v>
      </c>
      <c r="M53" s="121"/>
      <c r="N53" s="118"/>
      <c r="O53" s="119"/>
      <c r="P53" s="119"/>
      <c r="Q53" s="120"/>
    </row>
    <row r="54" spans="1:18" s="56" customFormat="1" ht="16.5" thickBot="1" x14ac:dyDescent="0.3">
      <c r="A54" s="75"/>
      <c r="B54" s="103"/>
      <c r="C54" s="1204" t="s">
        <v>480</v>
      </c>
      <c r="D54" s="1205"/>
      <c r="E54" s="124"/>
      <c r="F54" s="125"/>
      <c r="G54" s="125"/>
      <c r="H54" s="125"/>
      <c r="I54" s="125"/>
      <c r="J54" s="125"/>
      <c r="K54" s="125"/>
      <c r="L54" s="126"/>
      <c r="M54" s="127"/>
      <c r="N54" s="124"/>
      <c r="O54" s="125"/>
      <c r="P54" s="125"/>
      <c r="Q54" s="128"/>
      <c r="R54"/>
    </row>
    <row r="55" spans="1:18" s="56" customFormat="1" ht="16.5" thickBot="1" x14ac:dyDescent="0.3">
      <c r="A55" s="75"/>
      <c r="C55" s="1208" t="s">
        <v>236</v>
      </c>
      <c r="D55" s="1208"/>
      <c r="Q55" s="129"/>
      <c r="R55"/>
    </row>
    <row r="56" spans="1:18" s="56" customFormat="1" ht="49.5" thickBot="1" x14ac:dyDescent="0.3">
      <c r="A56" s="75">
        <v>111</v>
      </c>
      <c r="C56" s="1478"/>
      <c r="D56" s="1479"/>
      <c r="E56" s="1479"/>
      <c r="F56" s="1479"/>
      <c r="G56" s="1479"/>
      <c r="H56" s="1479"/>
      <c r="I56" s="1479"/>
      <c r="J56" s="1479"/>
      <c r="K56" s="1479"/>
      <c r="L56" s="1479"/>
      <c r="M56" s="1479"/>
      <c r="N56" s="1479"/>
      <c r="O56" s="1479"/>
      <c r="P56" s="1479"/>
      <c r="Q56" s="1480"/>
      <c r="R56"/>
    </row>
    <row r="57" spans="1:18" s="56" customFormat="1" ht="15.75" x14ac:dyDescent="0.25">
      <c r="A57" s="75"/>
      <c r="Q57" s="131"/>
      <c r="R57"/>
    </row>
    <row r="58" spans="1:18" s="56" customFormat="1" ht="15.75" x14ac:dyDescent="0.25">
      <c r="A58" s="75"/>
      <c r="Q58" s="131"/>
      <c r="R58"/>
    </row>
    <row r="59" spans="1:18" s="56" customFormat="1" ht="15.75" x14ac:dyDescent="0.25">
      <c r="A59" s="75"/>
      <c r="Q59" s="131"/>
      <c r="R59"/>
    </row>
    <row r="60" spans="1:18" s="56" customFormat="1" ht="15.75" x14ac:dyDescent="0.25">
      <c r="A60" s="75"/>
      <c r="Q60" s="131"/>
      <c r="R60"/>
    </row>
    <row r="61" spans="1:18" s="56" customFormat="1" ht="15.75" x14ac:dyDescent="0.25">
      <c r="A61" s="75"/>
      <c r="Q61" s="131"/>
      <c r="R61"/>
    </row>
  </sheetData>
  <mergeCells count="60">
    <mergeCell ref="C56:Q56"/>
    <mergeCell ref="Q2:Q4"/>
    <mergeCell ref="P3:P4"/>
    <mergeCell ref="H5:K5"/>
    <mergeCell ref="N5:P5"/>
    <mergeCell ref="H8:K8"/>
    <mergeCell ref="L8:M8"/>
    <mergeCell ref="N8:P8"/>
    <mergeCell ref="C24:D24"/>
    <mergeCell ref="D9:Q9"/>
    <mergeCell ref="D10:Q10"/>
    <mergeCell ref="C18:D19"/>
    <mergeCell ref="E18:K18"/>
    <mergeCell ref="L18:M19"/>
    <mergeCell ref="N18:P18"/>
    <mergeCell ref="Q18:Q19"/>
    <mergeCell ref="C31:D31"/>
    <mergeCell ref="C32:D32"/>
    <mergeCell ref="C51:D51"/>
    <mergeCell ref="C52:D52"/>
    <mergeCell ref="D1:P1"/>
    <mergeCell ref="D2:P2"/>
    <mergeCell ref="H6:K6"/>
    <mergeCell ref="N6:P6"/>
    <mergeCell ref="H7:K7"/>
    <mergeCell ref="L7:M7"/>
    <mergeCell ref="N7:P7"/>
    <mergeCell ref="C9:C10"/>
    <mergeCell ref="C30:D30"/>
    <mergeCell ref="C25:D25"/>
    <mergeCell ref="C26:D26"/>
    <mergeCell ref="C27:D27"/>
    <mergeCell ref="C53:D53"/>
    <mergeCell ref="C33:D33"/>
    <mergeCell ref="C34:D34"/>
    <mergeCell ref="C35:D35"/>
    <mergeCell ref="C50:D50"/>
    <mergeCell ref="C28:D28"/>
    <mergeCell ref="C29:D29"/>
    <mergeCell ref="C12:D12"/>
    <mergeCell ref="C20:D20"/>
    <mergeCell ref="C21:D21"/>
    <mergeCell ref="C22:D22"/>
    <mergeCell ref="C23:D23"/>
    <mergeCell ref="C55:D55"/>
    <mergeCell ref="C54:D54"/>
    <mergeCell ref="C36:D36"/>
    <mergeCell ref="C37:D37"/>
    <mergeCell ref="C38:D38"/>
    <mergeCell ref="C39:D39"/>
    <mergeCell ref="C45:D45"/>
    <mergeCell ref="C40:D40"/>
    <mergeCell ref="C41:D41"/>
    <mergeCell ref="C42:D42"/>
    <mergeCell ref="C43:D43"/>
    <mergeCell ref="C44:D44"/>
    <mergeCell ref="C46:D46"/>
    <mergeCell ref="C47:D47"/>
    <mergeCell ref="C48:D48"/>
    <mergeCell ref="C49:D49"/>
  </mergeCells>
  <conditionalFormatting sqref="C20:D54">
    <cfRule type="duplicateValues" dxfId="73" priority="346"/>
  </conditionalFormatting>
  <conditionalFormatting sqref="C20:D54">
    <cfRule type="duplicateValues" dxfId="72" priority="358"/>
  </conditionalFormatting>
  <dataValidations count="1">
    <dataValidation type="list" allowBlank="1" showInputMessage="1" showErrorMessage="1" sqref="Q20:Q53" xr:uid="{00000000-0002-0000-2800-000000000000}">
      <formula1>$I$13:$I$15</formula1>
    </dataValidation>
  </dataValidations>
  <pageMargins left="0.51181102362204722" right="0.43307086614173229" top="0.39370078740157483" bottom="0.35433070866141736" header="0.31496062992125984" footer="0.31496062992125984"/>
  <pageSetup paperSize="9" scale="60"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FF00"/>
  </sheetPr>
  <dimension ref="A1:X68"/>
  <sheetViews>
    <sheetView view="pageBreakPreview" zoomScale="90" zoomScaleNormal="100" zoomScaleSheetLayoutView="90" workbookViewId="0">
      <selection activeCell="D9" sqref="D9"/>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60.7109375" style="135" customWidth="1"/>
    <col min="5" max="5" width="7.5703125" style="102" customWidth="1"/>
    <col min="6" max="6" width="6"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2066</v>
      </c>
      <c r="E1" s="151"/>
      <c r="F1" s="151"/>
      <c r="G1" s="151"/>
      <c r="H1" s="151"/>
      <c r="I1" s="151"/>
      <c r="J1" s="152"/>
      <c r="K1" s="145"/>
    </row>
    <row r="2" spans="1:14" ht="22.5" x14ac:dyDescent="0.3">
      <c r="B2" s="159"/>
      <c r="C2" s="239"/>
      <c r="D2" s="145" t="s">
        <v>359</v>
      </c>
      <c r="E2" s="145"/>
      <c r="F2" s="146"/>
      <c r="G2" s="146"/>
      <c r="H2" s="146"/>
      <c r="I2" s="146" t="s">
        <v>309</v>
      </c>
      <c r="J2" s="153" t="s">
        <v>2488</v>
      </c>
      <c r="K2" s="270"/>
      <c r="L2" s="116"/>
    </row>
    <row r="3" spans="1:14" ht="20.25" x14ac:dyDescent="0.3">
      <c r="B3" s="159"/>
      <c r="C3" s="239"/>
      <c r="D3" s="147" t="s">
        <v>3078</v>
      </c>
      <c r="E3" s="145"/>
      <c r="F3" s="145"/>
      <c r="G3" s="145"/>
      <c r="H3" s="145"/>
      <c r="I3" s="145"/>
      <c r="J3" s="154"/>
      <c r="K3" s="271"/>
      <c r="L3" s="116"/>
    </row>
    <row r="4" spans="1:14" s="56" customFormat="1" ht="15.75" x14ac:dyDescent="0.25">
      <c r="A4" s="133"/>
      <c r="B4" s="161"/>
      <c r="C4" s="240" t="s">
        <v>86</v>
      </c>
      <c r="D4" s="72" t="s">
        <v>794</v>
      </c>
      <c r="E4" s="149"/>
      <c r="F4" s="165"/>
      <c r="G4" s="165"/>
      <c r="H4" s="165"/>
      <c r="I4" s="165"/>
      <c r="J4" s="155"/>
      <c r="K4" s="272"/>
      <c r="L4" s="129"/>
      <c r="N4" s="144"/>
    </row>
    <row r="5" spans="1:14" s="56" customFormat="1" ht="15.75" x14ac:dyDescent="0.25">
      <c r="A5" s="133"/>
      <c r="B5" s="161"/>
      <c r="C5" s="240" t="s">
        <v>305</v>
      </c>
      <c r="D5" s="149" t="s">
        <v>306</v>
      </c>
      <c r="E5" s="1139" t="s">
        <v>307</v>
      </c>
      <c r="F5" s="1139"/>
      <c r="G5" s="1140" t="s">
        <v>315</v>
      </c>
      <c r="H5" s="1140"/>
      <c r="I5" s="1140"/>
      <c r="J5" s="1010" t="s">
        <v>3083</v>
      </c>
      <c r="K5" s="165"/>
      <c r="L5" s="129"/>
      <c r="N5" s="144"/>
    </row>
    <row r="6" spans="1:14" s="56" customFormat="1" ht="15.75" x14ac:dyDescent="0.25">
      <c r="A6" s="133"/>
      <c r="B6" s="161"/>
      <c r="C6" s="241" t="s">
        <v>302</v>
      </c>
      <c r="D6" s="150" t="s">
        <v>151</v>
      </c>
      <c r="E6" s="1141">
        <v>45162</v>
      </c>
      <c r="F6" s="1141"/>
      <c r="G6" s="166" t="s">
        <v>311</v>
      </c>
      <c r="H6" s="166"/>
      <c r="I6" s="224">
        <v>1</v>
      </c>
      <c r="J6" s="246" t="s">
        <v>308</v>
      </c>
      <c r="K6" s="273"/>
      <c r="L6" s="129"/>
    </row>
    <row r="7" spans="1:14" s="56" customFormat="1" ht="15.75" x14ac:dyDescent="0.25">
      <c r="A7" s="133"/>
      <c r="B7" s="161"/>
      <c r="C7" s="241" t="s">
        <v>88</v>
      </c>
      <c r="D7" s="150" t="s">
        <v>152</v>
      </c>
      <c r="E7" s="1141">
        <f>+E6+10</f>
        <v>45172</v>
      </c>
      <c r="F7" s="1141"/>
      <c r="G7" s="167" t="s">
        <v>312</v>
      </c>
      <c r="H7" s="167"/>
      <c r="I7" s="224">
        <v>0</v>
      </c>
      <c r="J7" s="247"/>
      <c r="K7" s="274"/>
      <c r="L7" s="129"/>
    </row>
    <row r="8" spans="1:14" ht="15.75" thickBot="1" x14ac:dyDescent="0.3">
      <c r="B8" s="159"/>
      <c r="C8" s="258"/>
      <c r="D8" s="156"/>
      <c r="E8" s="157"/>
      <c r="F8" s="157"/>
      <c r="G8" s="243" t="s">
        <v>313</v>
      </c>
      <c r="H8" s="243"/>
      <c r="I8" s="244" t="s">
        <v>314</v>
      </c>
      <c r="J8" s="158"/>
      <c r="K8" s="168"/>
      <c r="L8" s="116"/>
    </row>
    <row r="9" spans="1:14" ht="15.75" thickBot="1" x14ac:dyDescent="0.3">
      <c r="B9" s="159"/>
      <c r="C9" s="164"/>
      <c r="D9" s="164"/>
      <c r="E9" s="143"/>
      <c r="G9" s="168"/>
      <c r="H9" s="168"/>
      <c r="I9" s="225"/>
      <c r="J9" s="143"/>
      <c r="K9" s="168"/>
      <c r="L9" s="116"/>
    </row>
    <row r="10" spans="1:14" ht="15.75" thickBot="1" x14ac:dyDescent="0.3">
      <c r="C10" s="1270" t="s">
        <v>301</v>
      </c>
      <c r="D10" s="1271"/>
      <c r="E10" s="1274" t="s">
        <v>244</v>
      </c>
      <c r="F10" s="1276" t="s">
        <v>318</v>
      </c>
      <c r="G10" s="1276"/>
      <c r="H10" s="1276"/>
      <c r="I10" s="1277" t="s">
        <v>245</v>
      </c>
      <c r="J10" s="1278"/>
      <c r="K10" s="116"/>
      <c r="L10" s="116"/>
    </row>
    <row r="11" spans="1:14" s="132" customFormat="1" thickBot="1" x14ac:dyDescent="0.25">
      <c r="A11" s="136"/>
      <c r="B11" s="137"/>
      <c r="C11" s="1272"/>
      <c r="D11" s="1273"/>
      <c r="E11" s="1275"/>
      <c r="F11" s="237" t="s">
        <v>311</v>
      </c>
      <c r="G11" s="237" t="s">
        <v>312</v>
      </c>
      <c r="H11" s="237" t="s">
        <v>313</v>
      </c>
      <c r="I11" s="1279"/>
      <c r="J11" s="1280"/>
      <c r="K11" s="275"/>
      <c r="L11" s="276"/>
    </row>
    <row r="12" spans="1:14" s="132" customFormat="1" ht="14.25" x14ac:dyDescent="0.2">
      <c r="A12" s="136"/>
      <c r="B12" s="137" t="s">
        <v>356</v>
      </c>
      <c r="C12" s="1481"/>
      <c r="D12" s="1482"/>
      <c r="E12" s="140"/>
      <c r="F12" s="140"/>
      <c r="G12" s="141"/>
      <c r="H12" s="141"/>
      <c r="I12" s="199"/>
      <c r="J12" s="230"/>
      <c r="K12" s="233"/>
      <c r="L12" s="276"/>
    </row>
    <row r="13" spans="1:14" ht="46.5" x14ac:dyDescent="0.25">
      <c r="A13" s="133">
        <v>111</v>
      </c>
      <c r="B13" s="134">
        <f>+K13</f>
        <v>0</v>
      </c>
      <c r="C13" s="1412" t="s">
        <v>513</v>
      </c>
      <c r="D13" s="1413"/>
      <c r="E13" s="139" t="s">
        <v>313</v>
      </c>
      <c r="F13" s="139">
        <f t="shared" ref="F13:F46" si="0">SUMIF(E13,G$6,I$6)</f>
        <v>0</v>
      </c>
      <c r="G13" s="142">
        <f t="shared" ref="G13:G48" si="1">SUMIF(G$7,E13,I$6)</f>
        <v>0</v>
      </c>
      <c r="H13" s="142">
        <f>SUMIF(E13,G$8,I$6)</f>
        <v>1</v>
      </c>
      <c r="I13" s="1266"/>
      <c r="J13" s="1267"/>
      <c r="K13" s="277"/>
      <c r="L13" s="278"/>
      <c r="M13" s="143"/>
    </row>
    <row r="14" spans="1:14" ht="31.5" x14ac:dyDescent="0.25">
      <c r="A14" s="133">
        <v>11</v>
      </c>
      <c r="B14" s="134">
        <f t="shared" ref="B14:B47" si="2">+K14</f>
        <v>0</v>
      </c>
      <c r="C14" s="1406" t="s">
        <v>2906</v>
      </c>
      <c r="D14" s="1407"/>
      <c r="E14" s="138"/>
      <c r="F14" s="139">
        <f t="shared" si="0"/>
        <v>0</v>
      </c>
      <c r="G14" s="142">
        <f t="shared" si="1"/>
        <v>0</v>
      </c>
      <c r="H14" s="142">
        <f t="shared" ref="H14:H48" si="3">SUMIF(E14,G$8,I$6)</f>
        <v>0</v>
      </c>
      <c r="I14" s="259"/>
      <c r="J14" s="260"/>
      <c r="K14" s="277"/>
      <c r="L14" s="278"/>
      <c r="M14" s="143"/>
    </row>
    <row r="15" spans="1:14" ht="31.5" x14ac:dyDescent="0.25">
      <c r="A15" s="133">
        <v>11</v>
      </c>
      <c r="B15" s="134">
        <f t="shared" si="2"/>
        <v>0</v>
      </c>
      <c r="C15" s="1406" t="s">
        <v>515</v>
      </c>
      <c r="D15" s="1407"/>
      <c r="E15" s="138"/>
      <c r="F15" s="139">
        <f t="shared" si="0"/>
        <v>0</v>
      </c>
      <c r="G15" s="142">
        <f t="shared" si="1"/>
        <v>0</v>
      </c>
      <c r="H15" s="142">
        <f t="shared" si="3"/>
        <v>0</v>
      </c>
      <c r="I15" s="259"/>
      <c r="J15" s="260"/>
      <c r="K15" s="277"/>
      <c r="L15" s="278"/>
      <c r="M15" s="143"/>
    </row>
    <row r="16" spans="1:14" ht="16.5" x14ac:dyDescent="0.25">
      <c r="A16" s="133">
        <v>1</v>
      </c>
      <c r="B16" s="134">
        <f t="shared" si="2"/>
        <v>0</v>
      </c>
      <c r="C16" s="1406" t="s">
        <v>516</v>
      </c>
      <c r="D16" s="1407"/>
      <c r="E16" s="138"/>
      <c r="F16" s="139">
        <f t="shared" si="0"/>
        <v>0</v>
      </c>
      <c r="G16" s="142">
        <f t="shared" si="1"/>
        <v>0</v>
      </c>
      <c r="H16" s="142">
        <f t="shared" si="3"/>
        <v>0</v>
      </c>
      <c r="I16" s="259"/>
      <c r="J16" s="260"/>
      <c r="K16" s="277"/>
      <c r="L16" s="278"/>
      <c r="M16" s="143"/>
    </row>
    <row r="17" spans="1:13" x14ac:dyDescent="0.25">
      <c r="B17" s="134">
        <f t="shared" si="2"/>
        <v>0</v>
      </c>
      <c r="C17" s="1406" t="s">
        <v>518</v>
      </c>
      <c r="D17" s="1407"/>
      <c r="E17" s="138"/>
      <c r="F17" s="139">
        <f t="shared" si="0"/>
        <v>0</v>
      </c>
      <c r="G17" s="142">
        <f t="shared" si="1"/>
        <v>0</v>
      </c>
      <c r="H17" s="142">
        <f t="shared" si="3"/>
        <v>0</v>
      </c>
      <c r="I17" s="259"/>
      <c r="J17" s="260"/>
      <c r="K17" s="277"/>
      <c r="L17" s="278"/>
      <c r="M17" s="143"/>
    </row>
    <row r="18" spans="1:13" x14ac:dyDescent="0.25">
      <c r="B18" s="134">
        <f t="shared" si="2"/>
        <v>0</v>
      </c>
      <c r="C18" s="1406" t="s">
        <v>2824</v>
      </c>
      <c r="D18" s="1407"/>
      <c r="E18" s="138"/>
      <c r="F18" s="139">
        <f t="shared" si="0"/>
        <v>0</v>
      </c>
      <c r="G18" s="142">
        <f t="shared" si="1"/>
        <v>0</v>
      </c>
      <c r="H18" s="142">
        <f t="shared" si="3"/>
        <v>0</v>
      </c>
      <c r="I18" s="259"/>
      <c r="J18" s="260"/>
      <c r="K18" s="277"/>
      <c r="L18" s="278"/>
      <c r="M18" s="143"/>
    </row>
    <row r="19" spans="1:13" ht="31.5" x14ac:dyDescent="0.25">
      <c r="A19" s="133">
        <v>11</v>
      </c>
      <c r="B19" s="134">
        <f t="shared" si="2"/>
        <v>0</v>
      </c>
      <c r="C19" s="1406" t="s">
        <v>519</v>
      </c>
      <c r="D19" s="1407"/>
      <c r="E19" s="138"/>
      <c r="F19" s="139">
        <f t="shared" si="0"/>
        <v>0</v>
      </c>
      <c r="G19" s="142">
        <f t="shared" si="1"/>
        <v>0</v>
      </c>
      <c r="H19" s="142">
        <f t="shared" si="3"/>
        <v>0</v>
      </c>
      <c r="I19" s="259"/>
      <c r="J19" s="260"/>
      <c r="K19" s="277"/>
      <c r="L19" s="278"/>
      <c r="M19" s="143"/>
    </row>
    <row r="20" spans="1:13" ht="31.5" x14ac:dyDescent="0.25">
      <c r="A20" s="133">
        <v>11</v>
      </c>
      <c r="B20" s="134">
        <f t="shared" si="2"/>
        <v>0</v>
      </c>
      <c r="C20" s="1406" t="s">
        <v>520</v>
      </c>
      <c r="D20" s="1407"/>
      <c r="E20" s="138"/>
      <c r="F20" s="139">
        <f t="shared" si="0"/>
        <v>0</v>
      </c>
      <c r="G20" s="142">
        <f t="shared" si="1"/>
        <v>0</v>
      </c>
      <c r="H20" s="142">
        <f t="shared" si="3"/>
        <v>0</v>
      </c>
      <c r="I20" s="259"/>
      <c r="J20" s="260"/>
      <c r="K20" s="277"/>
      <c r="L20" s="278"/>
      <c r="M20" s="143"/>
    </row>
    <row r="21" spans="1:13" x14ac:dyDescent="0.25">
      <c r="B21" s="134">
        <f t="shared" si="2"/>
        <v>0</v>
      </c>
      <c r="C21" s="1406" t="s">
        <v>521</v>
      </c>
      <c r="D21" s="1407"/>
      <c r="E21" s="138"/>
      <c r="F21" s="139">
        <f t="shared" si="0"/>
        <v>0</v>
      </c>
      <c r="G21" s="142">
        <f t="shared" si="1"/>
        <v>0</v>
      </c>
      <c r="H21" s="142">
        <f t="shared" si="3"/>
        <v>0</v>
      </c>
      <c r="I21" s="259"/>
      <c r="J21" s="260"/>
      <c r="K21" s="277"/>
      <c r="L21" s="278"/>
      <c r="M21" s="143"/>
    </row>
    <row r="22" spans="1:13" x14ac:dyDescent="0.25">
      <c r="B22" s="134">
        <f t="shared" si="2"/>
        <v>0</v>
      </c>
      <c r="C22" s="1406" t="s">
        <v>522</v>
      </c>
      <c r="D22" s="1407"/>
      <c r="E22" s="138"/>
      <c r="F22" s="139">
        <f t="shared" si="0"/>
        <v>0</v>
      </c>
      <c r="G22" s="142">
        <f t="shared" si="1"/>
        <v>0</v>
      </c>
      <c r="H22" s="142">
        <f t="shared" si="3"/>
        <v>0</v>
      </c>
      <c r="I22" s="259"/>
      <c r="J22" s="260"/>
      <c r="K22" s="277"/>
      <c r="L22" s="278"/>
      <c r="M22" s="143"/>
    </row>
    <row r="23" spans="1:13" x14ac:dyDescent="0.25">
      <c r="B23" s="134">
        <f t="shared" si="2"/>
        <v>0</v>
      </c>
      <c r="C23" s="1406" t="s">
        <v>523</v>
      </c>
      <c r="D23" s="1407"/>
      <c r="E23" s="138"/>
      <c r="F23" s="139">
        <f t="shared" si="0"/>
        <v>0</v>
      </c>
      <c r="G23" s="142">
        <f t="shared" si="1"/>
        <v>0</v>
      </c>
      <c r="H23" s="142">
        <f t="shared" si="3"/>
        <v>0</v>
      </c>
      <c r="I23" s="259"/>
      <c r="J23" s="260"/>
      <c r="K23" s="277"/>
      <c r="L23" s="278"/>
      <c r="M23" s="143"/>
    </row>
    <row r="24" spans="1:13" x14ac:dyDescent="0.25">
      <c r="B24" s="134">
        <f t="shared" si="2"/>
        <v>0</v>
      </c>
      <c r="C24" s="1406" t="s">
        <v>524</v>
      </c>
      <c r="D24" s="1407"/>
      <c r="E24" s="138"/>
      <c r="F24" s="139">
        <f t="shared" si="0"/>
        <v>0</v>
      </c>
      <c r="G24" s="142">
        <f t="shared" si="1"/>
        <v>0</v>
      </c>
      <c r="H24" s="142">
        <f t="shared" si="3"/>
        <v>0</v>
      </c>
      <c r="I24" s="259"/>
      <c r="J24" s="260"/>
      <c r="K24" s="277"/>
      <c r="L24" s="278"/>
      <c r="M24" s="143"/>
    </row>
    <row r="25" spans="1:13" ht="31.5" x14ac:dyDescent="0.25">
      <c r="A25" s="133">
        <v>11</v>
      </c>
      <c r="B25" s="134">
        <f t="shared" si="2"/>
        <v>0</v>
      </c>
      <c r="C25" s="1406" t="s">
        <v>525</v>
      </c>
      <c r="D25" s="1407"/>
      <c r="E25" s="138"/>
      <c r="F25" s="139">
        <f t="shared" si="0"/>
        <v>0</v>
      </c>
      <c r="G25" s="142">
        <f t="shared" si="1"/>
        <v>0</v>
      </c>
      <c r="H25" s="142">
        <f t="shared" si="3"/>
        <v>0</v>
      </c>
      <c r="I25" s="259"/>
      <c r="J25" s="260"/>
      <c r="K25" s="277"/>
      <c r="L25" s="278"/>
      <c r="M25" s="143"/>
    </row>
    <row r="26" spans="1:13" ht="31.5" x14ac:dyDescent="0.25">
      <c r="A26" s="133">
        <v>11</v>
      </c>
      <c r="B26" s="134">
        <f t="shared" si="2"/>
        <v>0</v>
      </c>
      <c r="C26" s="1406" t="s">
        <v>2905</v>
      </c>
      <c r="D26" s="1407"/>
      <c r="E26" s="138"/>
      <c r="F26" s="139">
        <f t="shared" si="0"/>
        <v>0</v>
      </c>
      <c r="G26" s="142">
        <f t="shared" si="1"/>
        <v>0</v>
      </c>
      <c r="H26" s="142">
        <f t="shared" si="3"/>
        <v>0</v>
      </c>
      <c r="I26" s="259"/>
      <c r="J26" s="260"/>
      <c r="K26" s="277"/>
      <c r="L26" s="278"/>
      <c r="M26" s="143"/>
    </row>
    <row r="27" spans="1:13" ht="16.5" x14ac:dyDescent="0.25">
      <c r="A27" s="133">
        <v>1</v>
      </c>
      <c r="B27" s="134">
        <f t="shared" si="2"/>
        <v>0</v>
      </c>
      <c r="C27" s="1406" t="s">
        <v>527</v>
      </c>
      <c r="D27" s="1407"/>
      <c r="E27" s="138"/>
      <c r="F27" s="139">
        <f t="shared" si="0"/>
        <v>0</v>
      </c>
      <c r="G27" s="142">
        <f t="shared" si="1"/>
        <v>0</v>
      </c>
      <c r="H27" s="142">
        <f t="shared" si="3"/>
        <v>0</v>
      </c>
      <c r="I27" s="259"/>
      <c r="J27" s="260"/>
      <c r="K27" s="277"/>
      <c r="L27" s="278"/>
      <c r="M27" s="143"/>
    </row>
    <row r="28" spans="1:13" x14ac:dyDescent="0.25">
      <c r="B28" s="134">
        <f t="shared" si="2"/>
        <v>0</v>
      </c>
      <c r="C28" s="1406" t="s">
        <v>528</v>
      </c>
      <c r="D28" s="1407"/>
      <c r="E28" s="138"/>
      <c r="F28" s="139">
        <f t="shared" si="0"/>
        <v>0</v>
      </c>
      <c r="G28" s="142">
        <f t="shared" si="1"/>
        <v>0</v>
      </c>
      <c r="H28" s="142">
        <f t="shared" si="3"/>
        <v>0</v>
      </c>
      <c r="I28" s="259"/>
      <c r="J28" s="260"/>
      <c r="K28" s="277"/>
      <c r="L28" s="278"/>
      <c r="M28" s="143"/>
    </row>
    <row r="29" spans="1:13" x14ac:dyDescent="0.25">
      <c r="B29" s="134">
        <f t="shared" si="2"/>
        <v>0</v>
      </c>
      <c r="C29" s="1406" t="s">
        <v>2907</v>
      </c>
      <c r="D29" s="1407"/>
      <c r="E29" s="138"/>
      <c r="F29" s="139">
        <f t="shared" si="0"/>
        <v>0</v>
      </c>
      <c r="G29" s="142">
        <f t="shared" si="1"/>
        <v>0</v>
      </c>
      <c r="H29" s="142">
        <f t="shared" si="3"/>
        <v>0</v>
      </c>
      <c r="I29" s="259"/>
      <c r="J29" s="260"/>
      <c r="K29" s="277"/>
      <c r="L29" s="278"/>
      <c r="M29" s="143"/>
    </row>
    <row r="30" spans="1:13" ht="31.5" x14ac:dyDescent="0.25">
      <c r="A30" s="133">
        <v>11</v>
      </c>
      <c r="B30" s="134">
        <f t="shared" si="2"/>
        <v>0</v>
      </c>
      <c r="C30" s="1406" t="s">
        <v>2908</v>
      </c>
      <c r="D30" s="1407"/>
      <c r="E30" s="138"/>
      <c r="F30" s="139">
        <f t="shared" si="0"/>
        <v>0</v>
      </c>
      <c r="G30" s="142">
        <f t="shared" si="1"/>
        <v>0</v>
      </c>
      <c r="H30" s="142">
        <f t="shared" si="3"/>
        <v>0</v>
      </c>
      <c r="I30" s="259"/>
      <c r="J30" s="260"/>
      <c r="K30" s="277"/>
      <c r="L30" s="278"/>
      <c r="M30" s="143"/>
    </row>
    <row r="31" spans="1:13" ht="46.5" x14ac:dyDescent="0.25">
      <c r="A31" s="133">
        <v>111</v>
      </c>
      <c r="B31" s="134">
        <f t="shared" si="2"/>
        <v>0</v>
      </c>
      <c r="C31" s="1406" t="s">
        <v>529</v>
      </c>
      <c r="D31" s="1407"/>
      <c r="E31" s="138"/>
      <c r="F31" s="139">
        <f t="shared" si="0"/>
        <v>0</v>
      </c>
      <c r="G31" s="142">
        <f t="shared" si="1"/>
        <v>0</v>
      </c>
      <c r="H31" s="142">
        <f t="shared" si="3"/>
        <v>0</v>
      </c>
      <c r="I31" s="259"/>
      <c r="J31" s="260"/>
      <c r="K31" s="277"/>
      <c r="L31" s="278"/>
      <c r="M31" s="143"/>
    </row>
    <row r="32" spans="1:13" x14ac:dyDescent="0.25">
      <c r="B32" s="134">
        <f t="shared" si="2"/>
        <v>0</v>
      </c>
      <c r="C32" s="1408" t="s">
        <v>533</v>
      </c>
      <c r="D32" s="1409"/>
      <c r="E32" s="138"/>
      <c r="F32" s="139">
        <f t="shared" si="0"/>
        <v>0</v>
      </c>
      <c r="G32" s="142">
        <f t="shared" si="1"/>
        <v>0</v>
      </c>
      <c r="H32" s="142">
        <f t="shared" si="3"/>
        <v>0</v>
      </c>
      <c r="I32" s="259"/>
      <c r="J32" s="260"/>
      <c r="K32" s="279"/>
      <c r="L32" s="280"/>
      <c r="M32" s="143"/>
    </row>
    <row r="33" spans="1:13" ht="31.5" x14ac:dyDescent="0.25">
      <c r="A33" s="133">
        <v>11</v>
      </c>
      <c r="B33" s="134">
        <f t="shared" si="2"/>
        <v>0</v>
      </c>
      <c r="C33" s="1406" t="s">
        <v>534</v>
      </c>
      <c r="D33" s="1407"/>
      <c r="E33" s="138"/>
      <c r="F33" s="139">
        <f t="shared" si="0"/>
        <v>0</v>
      </c>
      <c r="G33" s="142">
        <f t="shared" si="1"/>
        <v>0</v>
      </c>
      <c r="H33" s="142">
        <f t="shared" si="3"/>
        <v>0</v>
      </c>
      <c r="I33" s="259"/>
      <c r="J33" s="260"/>
      <c r="K33" s="277"/>
      <c r="L33" s="278"/>
      <c r="M33" s="143"/>
    </row>
    <row r="34" spans="1:13" x14ac:dyDescent="0.25">
      <c r="B34" s="134">
        <f t="shared" si="2"/>
        <v>0</v>
      </c>
      <c r="C34" s="1406" t="s">
        <v>2909</v>
      </c>
      <c r="D34" s="1407"/>
      <c r="E34" s="138"/>
      <c r="F34" s="139">
        <f t="shared" si="0"/>
        <v>0</v>
      </c>
      <c r="G34" s="142">
        <f t="shared" si="1"/>
        <v>0</v>
      </c>
      <c r="H34" s="142">
        <f t="shared" si="3"/>
        <v>0</v>
      </c>
      <c r="I34" s="259"/>
      <c r="J34" s="260"/>
      <c r="K34" s="277"/>
      <c r="L34" s="278"/>
      <c r="M34" s="143"/>
    </row>
    <row r="35" spans="1:13" ht="31.5" x14ac:dyDescent="0.25">
      <c r="A35" s="133">
        <v>11</v>
      </c>
      <c r="B35" s="134">
        <f t="shared" si="2"/>
        <v>0</v>
      </c>
      <c r="C35" s="1406" t="s">
        <v>535</v>
      </c>
      <c r="D35" s="1407"/>
      <c r="E35" s="138"/>
      <c r="F35" s="139">
        <f t="shared" si="0"/>
        <v>0</v>
      </c>
      <c r="G35" s="142">
        <f t="shared" si="1"/>
        <v>0</v>
      </c>
      <c r="H35" s="142">
        <f t="shared" si="3"/>
        <v>0</v>
      </c>
      <c r="I35" s="259"/>
      <c r="J35" s="260"/>
      <c r="K35" s="277"/>
      <c r="L35" s="278"/>
      <c r="M35" s="143"/>
    </row>
    <row r="36" spans="1:13" ht="31.5" x14ac:dyDescent="0.25">
      <c r="A36" s="133">
        <v>11</v>
      </c>
      <c r="B36" s="134">
        <f t="shared" si="2"/>
        <v>0</v>
      </c>
      <c r="C36" s="1406" t="s">
        <v>536</v>
      </c>
      <c r="D36" s="1407"/>
      <c r="E36" s="138"/>
      <c r="F36" s="139">
        <f t="shared" si="0"/>
        <v>0</v>
      </c>
      <c r="G36" s="142">
        <f t="shared" si="1"/>
        <v>0</v>
      </c>
      <c r="H36" s="142">
        <f t="shared" si="3"/>
        <v>0</v>
      </c>
      <c r="I36" s="259"/>
      <c r="J36" s="260"/>
      <c r="K36" s="277"/>
      <c r="L36" s="278"/>
      <c r="M36" s="143"/>
    </row>
    <row r="37" spans="1:13" x14ac:dyDescent="0.25">
      <c r="B37" s="134">
        <f t="shared" si="2"/>
        <v>0</v>
      </c>
      <c r="C37" s="1406" t="s">
        <v>537</v>
      </c>
      <c r="D37" s="1407"/>
      <c r="E37" s="138"/>
      <c r="F37" s="139">
        <f t="shared" si="0"/>
        <v>0</v>
      </c>
      <c r="G37" s="142">
        <f t="shared" si="1"/>
        <v>0</v>
      </c>
      <c r="H37" s="142">
        <f t="shared" si="3"/>
        <v>0</v>
      </c>
      <c r="I37" s="259"/>
      <c r="J37" s="260"/>
      <c r="K37" s="277"/>
      <c r="L37" s="278"/>
      <c r="M37" s="143"/>
    </row>
    <row r="38" spans="1:13" x14ac:dyDescent="0.25">
      <c r="B38" s="134">
        <f t="shared" si="2"/>
        <v>0</v>
      </c>
      <c r="C38" s="1408" t="s">
        <v>2825</v>
      </c>
      <c r="D38" s="1409"/>
      <c r="E38" s="138"/>
      <c r="F38" s="139">
        <f t="shared" si="0"/>
        <v>0</v>
      </c>
      <c r="G38" s="142">
        <f t="shared" si="1"/>
        <v>0</v>
      </c>
      <c r="H38" s="142">
        <f t="shared" si="3"/>
        <v>0</v>
      </c>
      <c r="I38" s="259"/>
      <c r="J38" s="260"/>
      <c r="K38" s="279"/>
      <c r="L38" s="280"/>
      <c r="M38" s="143"/>
    </row>
    <row r="39" spans="1:13" ht="46.5" x14ac:dyDescent="0.25">
      <c r="A39" s="133">
        <v>111</v>
      </c>
      <c r="B39" s="134">
        <f t="shared" si="2"/>
        <v>0</v>
      </c>
      <c r="C39" s="1406" t="s">
        <v>2910</v>
      </c>
      <c r="D39" s="1407"/>
      <c r="E39" s="138"/>
      <c r="F39" s="139">
        <f t="shared" si="0"/>
        <v>0</v>
      </c>
      <c r="G39" s="142">
        <f t="shared" si="1"/>
        <v>0</v>
      </c>
      <c r="H39" s="142">
        <f t="shared" si="3"/>
        <v>0</v>
      </c>
      <c r="I39" s="259"/>
      <c r="J39" s="260"/>
      <c r="K39" s="277"/>
      <c r="L39" s="278"/>
      <c r="M39" s="143"/>
    </row>
    <row r="40" spans="1:13" ht="31.5" x14ac:dyDescent="0.25">
      <c r="A40" s="133">
        <v>11</v>
      </c>
      <c r="B40" s="134">
        <f t="shared" si="2"/>
        <v>0</v>
      </c>
      <c r="C40" s="1406" t="s">
        <v>541</v>
      </c>
      <c r="D40" s="1407"/>
      <c r="E40" s="138"/>
      <c r="F40" s="139">
        <f t="shared" si="0"/>
        <v>0</v>
      </c>
      <c r="G40" s="142">
        <f t="shared" si="1"/>
        <v>0</v>
      </c>
      <c r="H40" s="142">
        <f t="shared" si="3"/>
        <v>0</v>
      </c>
      <c r="I40" s="259"/>
      <c r="J40" s="260"/>
      <c r="K40" s="277"/>
      <c r="L40" s="278"/>
      <c r="M40" s="143"/>
    </row>
    <row r="41" spans="1:13" x14ac:dyDescent="0.25">
      <c r="B41" s="134">
        <f t="shared" si="2"/>
        <v>0</v>
      </c>
      <c r="C41" s="1408" t="s">
        <v>542</v>
      </c>
      <c r="D41" s="1409"/>
      <c r="E41" s="138"/>
      <c r="F41" s="139">
        <f t="shared" si="0"/>
        <v>0</v>
      </c>
      <c r="G41" s="142">
        <f t="shared" si="1"/>
        <v>0</v>
      </c>
      <c r="H41" s="142">
        <f t="shared" si="3"/>
        <v>0</v>
      </c>
      <c r="I41" s="259"/>
      <c r="J41" s="260"/>
      <c r="K41" s="279"/>
      <c r="L41" s="280"/>
      <c r="M41" s="143"/>
    </row>
    <row r="42" spans="1:13" ht="31.5" x14ac:dyDescent="0.25">
      <c r="A42" s="133">
        <v>11</v>
      </c>
      <c r="B42" s="134">
        <f t="shared" si="2"/>
        <v>0</v>
      </c>
      <c r="C42" s="1406" t="s">
        <v>543</v>
      </c>
      <c r="D42" s="1407"/>
      <c r="E42" s="138"/>
      <c r="F42" s="139">
        <f t="shared" si="0"/>
        <v>0</v>
      </c>
      <c r="G42" s="142">
        <f t="shared" si="1"/>
        <v>0</v>
      </c>
      <c r="H42" s="142">
        <f t="shared" si="3"/>
        <v>0</v>
      </c>
      <c r="I42" s="259"/>
      <c r="J42" s="260"/>
      <c r="K42" s="277"/>
      <c r="L42" s="278"/>
      <c r="M42" s="143"/>
    </row>
    <row r="43" spans="1:13" x14ac:dyDescent="0.25">
      <c r="B43" s="134">
        <f t="shared" si="2"/>
        <v>0</v>
      </c>
      <c r="C43" s="1406" t="s">
        <v>544</v>
      </c>
      <c r="D43" s="1407"/>
      <c r="E43" s="138"/>
      <c r="F43" s="139">
        <f t="shared" si="0"/>
        <v>0</v>
      </c>
      <c r="G43" s="142">
        <f t="shared" si="1"/>
        <v>0</v>
      </c>
      <c r="H43" s="142">
        <f t="shared" si="3"/>
        <v>0</v>
      </c>
      <c r="I43" s="259"/>
      <c r="J43" s="260"/>
      <c r="K43" s="277"/>
      <c r="L43" s="278"/>
      <c r="M43" s="143"/>
    </row>
    <row r="44" spans="1:13" x14ac:dyDescent="0.25">
      <c r="B44" s="134">
        <f t="shared" si="2"/>
        <v>0</v>
      </c>
      <c r="C44" s="1406" t="s">
        <v>545</v>
      </c>
      <c r="D44" s="1407"/>
      <c r="E44" s="138"/>
      <c r="F44" s="139">
        <f t="shared" si="0"/>
        <v>0</v>
      </c>
      <c r="G44" s="142">
        <f t="shared" si="1"/>
        <v>0</v>
      </c>
      <c r="H44" s="142">
        <f t="shared" si="3"/>
        <v>0</v>
      </c>
      <c r="I44" s="259"/>
      <c r="J44" s="260"/>
      <c r="K44" s="277"/>
      <c r="L44" s="278"/>
      <c r="M44" s="143"/>
    </row>
    <row r="45" spans="1:13" x14ac:dyDescent="0.25">
      <c r="B45" s="134">
        <f t="shared" si="2"/>
        <v>0</v>
      </c>
      <c r="C45" s="1406" t="s">
        <v>546</v>
      </c>
      <c r="D45" s="1407"/>
      <c r="E45" s="138"/>
      <c r="F45" s="139">
        <f t="shared" si="0"/>
        <v>0</v>
      </c>
      <c r="G45" s="142">
        <f t="shared" si="1"/>
        <v>0</v>
      </c>
      <c r="H45" s="142">
        <f t="shared" si="3"/>
        <v>0</v>
      </c>
      <c r="I45" s="259"/>
      <c r="J45" s="260"/>
      <c r="K45" s="277"/>
      <c r="L45" s="278"/>
      <c r="M45" s="143"/>
    </row>
    <row r="46" spans="1:13" ht="31.5" x14ac:dyDescent="0.25">
      <c r="A46" s="133">
        <v>11</v>
      </c>
      <c r="B46" s="134">
        <f t="shared" si="2"/>
        <v>0</v>
      </c>
      <c r="C46" s="1406" t="s">
        <v>2911</v>
      </c>
      <c r="D46" s="1407"/>
      <c r="E46" s="138" t="s">
        <v>312</v>
      </c>
      <c r="F46" s="139">
        <f t="shared" si="0"/>
        <v>0</v>
      </c>
      <c r="G46" s="142">
        <f t="shared" si="1"/>
        <v>1</v>
      </c>
      <c r="H46" s="142">
        <f t="shared" si="3"/>
        <v>0</v>
      </c>
      <c r="I46" s="259"/>
      <c r="J46" s="260"/>
      <c r="K46" s="277"/>
      <c r="L46" s="278"/>
      <c r="M46" s="143"/>
    </row>
    <row r="47" spans="1:13" ht="31.5" x14ac:dyDescent="0.25">
      <c r="A47" s="133">
        <v>11</v>
      </c>
      <c r="B47" s="134">
        <f t="shared" si="2"/>
        <v>0</v>
      </c>
      <c r="C47" s="1406" t="s">
        <v>547</v>
      </c>
      <c r="D47" s="1407"/>
      <c r="E47" s="138" t="s">
        <v>311</v>
      </c>
      <c r="F47" s="139">
        <f>SUMIF(E47,G$6,I$6)</f>
        <v>1</v>
      </c>
      <c r="G47" s="142">
        <f t="shared" si="1"/>
        <v>0</v>
      </c>
      <c r="H47" s="142">
        <f t="shared" si="3"/>
        <v>0</v>
      </c>
      <c r="I47" s="259"/>
      <c r="J47" s="260"/>
      <c r="K47" s="277"/>
      <c r="L47" s="278"/>
      <c r="M47" s="143"/>
    </row>
    <row r="48" spans="1:13" ht="15.75" thickBot="1" x14ac:dyDescent="0.3">
      <c r="C48" s="1404"/>
      <c r="D48" s="1405"/>
      <c r="E48" s="115"/>
      <c r="F48" s="231">
        <f t="shared" ref="F48" si="4">SUMIF(E48,G$6,I$6)</f>
        <v>0</v>
      </c>
      <c r="G48" s="232">
        <f t="shared" si="1"/>
        <v>0</v>
      </c>
      <c r="H48" s="232">
        <f t="shared" si="3"/>
        <v>0</v>
      </c>
      <c r="I48" s="1290"/>
      <c r="J48" s="1291"/>
      <c r="K48" s="249"/>
    </row>
    <row r="49" spans="1:24" ht="22.5" x14ac:dyDescent="0.3">
      <c r="C49" s="164"/>
      <c r="D49" s="164"/>
      <c r="E49" s="143"/>
      <c r="F49" s="198" t="s">
        <v>311</v>
      </c>
      <c r="G49" s="198" t="s">
        <v>312</v>
      </c>
      <c r="H49" s="198" t="s">
        <v>313</v>
      </c>
      <c r="I49" s="226" t="s">
        <v>317</v>
      </c>
      <c r="J49" s="169"/>
      <c r="K49" s="169"/>
      <c r="L49" s="201" t="s">
        <v>319</v>
      </c>
      <c r="M49" s="201"/>
      <c r="N49" s="201"/>
      <c r="O49" s="201"/>
      <c r="P49" s="201"/>
      <c r="Q49" s="201"/>
      <c r="R49" s="201"/>
      <c r="S49" s="201"/>
      <c r="T49" s="202"/>
      <c r="U49" s="201"/>
      <c r="V49" s="201"/>
    </row>
    <row r="50" spans="1:24" ht="15.75" thickBot="1" x14ac:dyDescent="0.3">
      <c r="E50" s="102" t="s">
        <v>316</v>
      </c>
      <c r="F50" s="104">
        <f>SUM(F13:F48)</f>
        <v>1</v>
      </c>
      <c r="G50" s="104">
        <f>SUM(G13:G48)</f>
        <v>1</v>
      </c>
      <c r="H50" s="104">
        <f>SUM(H13:H48)</f>
        <v>1</v>
      </c>
      <c r="I50" s="102">
        <f>+F50+G50</f>
        <v>2</v>
      </c>
      <c r="L50" s="1292" t="s">
        <v>349</v>
      </c>
      <c r="M50" s="1292"/>
      <c r="N50" s="1292"/>
      <c r="O50" s="1292"/>
      <c r="P50" s="1292"/>
      <c r="Q50" s="195"/>
      <c r="R50" s="1292" t="s">
        <v>350</v>
      </c>
      <c r="S50" s="1292"/>
      <c r="T50" s="1292"/>
      <c r="U50" s="1292"/>
      <c r="V50" s="1292"/>
    </row>
    <row r="51" spans="1:24" ht="15.75" thickBot="1" x14ac:dyDescent="0.3">
      <c r="D51" s="180" t="s">
        <v>347</v>
      </c>
      <c r="E51" s="181"/>
      <c r="F51" s="1293">
        <f>+F50/I50</f>
        <v>0.5</v>
      </c>
      <c r="G51" s="1293">
        <f>+G50/I50</f>
        <v>0.5</v>
      </c>
      <c r="H51" s="223"/>
      <c r="I51" s="1295">
        <f>+F51+G51</f>
        <v>1</v>
      </c>
      <c r="L51" s="196"/>
      <c r="M51" s="174"/>
      <c r="N51" s="195"/>
      <c r="O51" s="195"/>
      <c r="P51" s="195"/>
      <c r="Q51" s="195"/>
      <c r="R51" s="195"/>
      <c r="S51" s="195"/>
      <c r="T51" s="203"/>
      <c r="U51" s="176"/>
      <c r="V51" s="176"/>
    </row>
    <row r="52" spans="1:24" ht="15.75" thickBot="1" x14ac:dyDescent="0.3">
      <c r="D52" s="180" t="s">
        <v>348</v>
      </c>
      <c r="E52" s="181"/>
      <c r="F52" s="1294"/>
      <c r="G52" s="1294"/>
      <c r="H52" s="223"/>
      <c r="I52" s="1296"/>
      <c r="L52" s="1297" t="s">
        <v>320</v>
      </c>
      <c r="M52" s="1298"/>
      <c r="N52" s="1298"/>
      <c r="O52" s="1298"/>
      <c r="P52" s="1299"/>
      <c r="Q52" s="195"/>
      <c r="R52" s="1297" t="s">
        <v>321</v>
      </c>
      <c r="S52" s="1298"/>
      <c r="T52" s="1300"/>
      <c r="U52" s="1298"/>
      <c r="V52" s="1299"/>
    </row>
    <row r="53" spans="1:24" ht="33" customHeight="1" x14ac:dyDescent="0.25">
      <c r="D53" s="182"/>
      <c r="E53" s="116"/>
      <c r="F53" s="186"/>
      <c r="G53" s="186"/>
      <c r="H53" s="183"/>
      <c r="I53" s="184"/>
      <c r="L53" s="216" t="s">
        <v>322</v>
      </c>
      <c r="M53" s="217" t="s">
        <v>323</v>
      </c>
      <c r="N53" s="217" t="s">
        <v>324</v>
      </c>
      <c r="O53" s="217" t="s">
        <v>325</v>
      </c>
      <c r="P53" s="218" t="s">
        <v>326</v>
      </c>
      <c r="Q53" s="219"/>
      <c r="R53" s="220" t="s">
        <v>322</v>
      </c>
      <c r="S53" s="217" t="s">
        <v>323</v>
      </c>
      <c r="T53" s="217" t="s">
        <v>327</v>
      </c>
      <c r="U53" s="217" t="s">
        <v>325</v>
      </c>
      <c r="V53" s="218" t="s">
        <v>326</v>
      </c>
    </row>
    <row r="54" spans="1:24" x14ac:dyDescent="0.25">
      <c r="D54" s="182" t="s">
        <v>324</v>
      </c>
      <c r="E54" s="193">
        <f>+F51</f>
        <v>0.5</v>
      </c>
      <c r="F54" s="186"/>
      <c r="G54" s="186"/>
      <c r="H54" s="183"/>
      <c r="I54" s="184"/>
      <c r="L54" s="205" t="s">
        <v>328</v>
      </c>
      <c r="M54" s="206" t="s">
        <v>329</v>
      </c>
      <c r="N54" s="207" t="s">
        <v>330</v>
      </c>
      <c r="O54" s="208" t="s">
        <v>331</v>
      </c>
      <c r="P54" s="189" t="s">
        <v>332</v>
      </c>
      <c r="Q54" s="204"/>
      <c r="R54" s="209" t="s">
        <v>328</v>
      </c>
      <c r="S54" s="206" t="s">
        <v>333</v>
      </c>
      <c r="T54" s="179" t="s">
        <v>334</v>
      </c>
      <c r="U54" s="208" t="s">
        <v>331</v>
      </c>
      <c r="V54" s="189" t="s">
        <v>335</v>
      </c>
    </row>
    <row r="55" spans="1:24" ht="30" x14ac:dyDescent="0.25">
      <c r="D55" s="182" t="s">
        <v>327</v>
      </c>
      <c r="E55" s="193">
        <f>+G51</f>
        <v>0.5</v>
      </c>
      <c r="F55" s="186"/>
      <c r="G55" s="186"/>
      <c r="H55" s="183"/>
      <c r="I55" s="184"/>
      <c r="L55" s="205" t="s">
        <v>336</v>
      </c>
      <c r="M55" s="206" t="s">
        <v>329</v>
      </c>
      <c r="N55" s="207" t="s">
        <v>337</v>
      </c>
      <c r="O55" s="208" t="s">
        <v>338</v>
      </c>
      <c r="P55" s="189" t="s">
        <v>339</v>
      </c>
      <c r="Q55" s="204"/>
      <c r="R55" s="209" t="s">
        <v>336</v>
      </c>
      <c r="S55" s="206" t="s">
        <v>333</v>
      </c>
      <c r="T55" s="179" t="s">
        <v>337</v>
      </c>
      <c r="U55" s="208" t="s">
        <v>338</v>
      </c>
      <c r="V55" s="189" t="s">
        <v>340</v>
      </c>
    </row>
    <row r="56" spans="1:24" ht="16.5" thickBot="1" x14ac:dyDescent="0.3">
      <c r="C56" s="227" t="s">
        <v>351</v>
      </c>
      <c r="D56" s="182"/>
      <c r="E56" s="116"/>
      <c r="F56" s="186"/>
      <c r="G56" s="186"/>
      <c r="H56" s="183"/>
      <c r="I56" s="184"/>
      <c r="J56" s="102">
        <f>990*1.12</f>
        <v>1108.8000000000002</v>
      </c>
      <c r="L56" s="210" t="s">
        <v>341</v>
      </c>
      <c r="M56" s="211" t="s">
        <v>329</v>
      </c>
      <c r="N56" s="212" t="s">
        <v>342</v>
      </c>
      <c r="O56" s="213" t="s">
        <v>343</v>
      </c>
      <c r="P56" s="214" t="s">
        <v>344</v>
      </c>
      <c r="Q56" s="204"/>
      <c r="R56" s="215" t="s">
        <v>341</v>
      </c>
      <c r="S56" s="211" t="s">
        <v>345</v>
      </c>
      <c r="T56" s="190" t="s">
        <v>346</v>
      </c>
      <c r="U56" s="213" t="s">
        <v>343</v>
      </c>
      <c r="V56" s="214" t="s">
        <v>332</v>
      </c>
    </row>
    <row r="57" spans="1:24" x14ac:dyDescent="0.25">
      <c r="D57" s="229" t="s">
        <v>352</v>
      </c>
      <c r="E57" s="116"/>
      <c r="F57" s="186"/>
      <c r="G57" s="186"/>
      <c r="H57" s="183"/>
      <c r="I57" s="184"/>
    </row>
    <row r="58" spans="1:24" x14ac:dyDescent="0.25">
      <c r="D58" s="228" t="s">
        <v>353</v>
      </c>
      <c r="E58" s="116"/>
      <c r="F58" s="186"/>
      <c r="G58" s="186"/>
      <c r="H58" s="183"/>
      <c r="I58" s="184"/>
    </row>
    <row r="59" spans="1:24" x14ac:dyDescent="0.25">
      <c r="D59" s="228" t="s">
        <v>354</v>
      </c>
      <c r="E59" s="192" t="s">
        <v>356</v>
      </c>
      <c r="F59" s="186"/>
      <c r="G59" s="186"/>
      <c r="H59" s="183"/>
      <c r="I59" s="184"/>
    </row>
    <row r="60" spans="1:24" s="170" customFormat="1" ht="16.5" customHeight="1" x14ac:dyDescent="0.3">
      <c r="A60" s="221"/>
      <c r="B60" s="134"/>
      <c r="C60" s="191"/>
      <c r="D60" s="228" t="s">
        <v>355</v>
      </c>
      <c r="E60" s="185"/>
      <c r="F60" s="185"/>
      <c r="G60" s="185"/>
      <c r="H60" s="185"/>
      <c r="I60" s="185"/>
      <c r="K60" s="200"/>
      <c r="W60" s="200"/>
      <c r="X60" s="200"/>
    </row>
    <row r="61" spans="1:24" s="175" customFormat="1" x14ac:dyDescent="0.25">
      <c r="A61" s="197"/>
      <c r="B61" s="170"/>
      <c r="C61" s="194" t="s">
        <v>357</v>
      </c>
      <c r="I61" s="171"/>
      <c r="J61" s="172"/>
      <c r="K61" s="172"/>
      <c r="W61" s="176"/>
      <c r="X61" s="174"/>
    </row>
    <row r="62" spans="1:24" s="175" customFormat="1" ht="46.5" x14ac:dyDescent="0.25">
      <c r="A62" s="197">
        <v>111</v>
      </c>
      <c r="C62" s="1393"/>
      <c r="D62" s="1394"/>
      <c r="E62" s="1394"/>
      <c r="F62" s="1394"/>
      <c r="G62" s="1394"/>
      <c r="H62" s="1394"/>
      <c r="I62" s="1394"/>
      <c r="J62" s="1395"/>
      <c r="K62" s="172"/>
      <c r="W62" s="176"/>
      <c r="X62" s="177"/>
    </row>
    <row r="63" spans="1:24" s="175" customFormat="1" x14ac:dyDescent="0.25">
      <c r="A63" s="197"/>
      <c r="I63" s="171"/>
      <c r="W63" s="178"/>
    </row>
    <row r="64" spans="1:24" s="173" customFormat="1" x14ac:dyDescent="0.25">
      <c r="A64" s="222"/>
      <c r="B64" s="175"/>
      <c r="I64" s="187"/>
      <c r="W64" s="179"/>
    </row>
    <row r="65" spans="1:23" s="173" customFormat="1" x14ac:dyDescent="0.25">
      <c r="A65" s="222"/>
      <c r="I65" s="187"/>
      <c r="W65" s="188"/>
    </row>
    <row r="66" spans="1:23" s="173" customFormat="1" x14ac:dyDescent="0.25">
      <c r="A66" s="222"/>
      <c r="I66" s="187"/>
      <c r="W66" s="188"/>
    </row>
    <row r="67" spans="1:23" s="173" customFormat="1" x14ac:dyDescent="0.25">
      <c r="A67" s="222"/>
      <c r="I67" s="187"/>
      <c r="W67" s="188"/>
    </row>
    <row r="68" spans="1:23" x14ac:dyDescent="0.25">
      <c r="B68" s="173"/>
    </row>
  </sheetData>
  <mergeCells count="55">
    <mergeCell ref="C16:D16"/>
    <mergeCell ref="E5:F5"/>
    <mergeCell ref="G5:I5"/>
    <mergeCell ref="E6:F6"/>
    <mergeCell ref="E7:F7"/>
    <mergeCell ref="C10:D11"/>
    <mergeCell ref="E10:E11"/>
    <mergeCell ref="F10:H10"/>
    <mergeCell ref="I10:J11"/>
    <mergeCell ref="C12:D12"/>
    <mergeCell ref="C13:D13"/>
    <mergeCell ref="I13:J13"/>
    <mergeCell ref="C14:D14"/>
    <mergeCell ref="C15:D15"/>
    <mergeCell ref="C26:D26"/>
    <mergeCell ref="C17:D17"/>
    <mergeCell ref="C18:D18"/>
    <mergeCell ref="C19:D19"/>
    <mergeCell ref="C20:D20"/>
    <mergeCell ref="C21:D21"/>
    <mergeCell ref="C22:D22"/>
    <mergeCell ref="C23:D23"/>
    <mergeCell ref="C24:D24"/>
    <mergeCell ref="C25:D25"/>
    <mergeCell ref="C37:D37"/>
    <mergeCell ref="C38:D38"/>
    <mergeCell ref="C39:D39"/>
    <mergeCell ref="C27:D27"/>
    <mergeCell ref="C28:D28"/>
    <mergeCell ref="C29:D29"/>
    <mergeCell ref="C30:D30"/>
    <mergeCell ref="C31:D31"/>
    <mergeCell ref="C32:D32"/>
    <mergeCell ref="C33:D33"/>
    <mergeCell ref="C34:D34"/>
    <mergeCell ref="C35:D35"/>
    <mergeCell ref="C36:D36"/>
    <mergeCell ref="I48:J48"/>
    <mergeCell ref="C40:D40"/>
    <mergeCell ref="C41:D41"/>
    <mergeCell ref="C42:D42"/>
    <mergeCell ref="C43:D43"/>
    <mergeCell ref="C44:D44"/>
    <mergeCell ref="C45:D45"/>
    <mergeCell ref="C46:D46"/>
    <mergeCell ref="C47:D47"/>
    <mergeCell ref="C48:D48"/>
    <mergeCell ref="C62:J62"/>
    <mergeCell ref="L50:P50"/>
    <mergeCell ref="R50:V50"/>
    <mergeCell ref="F51:F52"/>
    <mergeCell ref="G51:G52"/>
    <mergeCell ref="I51:I52"/>
    <mergeCell ref="L52:P52"/>
    <mergeCell ref="R52:V52"/>
  </mergeCells>
  <conditionalFormatting sqref="C13:D47">
    <cfRule type="duplicateValues" dxfId="71" priority="377"/>
    <cfRule type="duplicateValues" dxfId="70" priority="378"/>
  </conditionalFormatting>
  <dataValidations disablePrompts="1" count="1">
    <dataValidation type="list" allowBlank="1" showInputMessage="1" showErrorMessage="1" sqref="E13:E49" xr:uid="{00000000-0002-0000-2900-000000000000}">
      <formula1>$G$6:$G$8</formula1>
    </dataValidation>
  </dataValidations>
  <pageMargins left="0.43307086614173229" right="0.51181102362204722" top="0.39370078740157483" bottom="0.35433070866141736" header="0.31496062992125984" footer="0.31496062992125984"/>
  <pageSetup paperSize="9" scale="65"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FF00"/>
    <pageSetUpPr fitToPage="1"/>
  </sheetPr>
  <dimension ref="A1:X42"/>
  <sheetViews>
    <sheetView workbookViewId="0">
      <selection activeCell="J5" sqref="J5"/>
    </sheetView>
  </sheetViews>
  <sheetFormatPr baseColWidth="10" defaultColWidth="11.42578125" defaultRowHeight="15" x14ac:dyDescent="0.25"/>
  <cols>
    <col min="1" max="1" width="1.7109375" style="133" customWidth="1"/>
    <col min="2" max="2" width="3" style="134" bestFit="1" customWidth="1"/>
    <col min="3" max="3" width="21.7109375" style="135" customWidth="1"/>
    <col min="4" max="4" width="60.140625" style="135" customWidth="1"/>
    <col min="5" max="5" width="7" style="102" customWidth="1"/>
    <col min="6" max="6" width="5.42578125"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304</v>
      </c>
      <c r="E2" s="145"/>
      <c r="F2" s="146"/>
      <c r="G2" s="146"/>
      <c r="H2" s="146"/>
      <c r="I2" s="146" t="s">
        <v>309</v>
      </c>
      <c r="J2" s="153" t="s">
        <v>2489</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72" t="s">
        <v>794</v>
      </c>
      <c r="E4" s="149"/>
      <c r="F4" s="165"/>
      <c r="G4" s="165"/>
      <c r="H4" s="165"/>
      <c r="I4" s="165"/>
      <c r="J4" s="155"/>
      <c r="K4" s="149"/>
      <c r="N4" s="144"/>
    </row>
    <row r="5" spans="1:14" s="56" customFormat="1" ht="15.75" x14ac:dyDescent="0.25">
      <c r="A5" s="133"/>
      <c r="B5" s="161"/>
      <c r="C5" s="240" t="s">
        <v>305</v>
      </c>
      <c r="D5" s="149" t="s">
        <v>306</v>
      </c>
      <c r="E5" s="1139" t="s">
        <v>307</v>
      </c>
      <c r="F5" s="1139"/>
      <c r="G5" s="1140" t="s">
        <v>315</v>
      </c>
      <c r="H5" s="1140"/>
      <c r="I5" s="1140"/>
      <c r="J5" s="1010" t="s">
        <v>3083</v>
      </c>
      <c r="K5" s="148"/>
      <c r="N5" s="144"/>
    </row>
    <row r="6" spans="1:14" s="56" customFormat="1" ht="15.75" x14ac:dyDescent="0.25">
      <c r="A6" s="133"/>
      <c r="B6" s="161"/>
      <c r="C6" s="241" t="s">
        <v>302</v>
      </c>
      <c r="D6" s="150" t="s">
        <v>151</v>
      </c>
      <c r="E6" s="1141">
        <v>45162</v>
      </c>
      <c r="F6" s="1141"/>
      <c r="G6" s="166" t="s">
        <v>311</v>
      </c>
      <c r="H6" s="166"/>
      <c r="I6" s="224">
        <v>1</v>
      </c>
      <c r="J6" s="246" t="s">
        <v>308</v>
      </c>
      <c r="K6" s="162"/>
    </row>
    <row r="7" spans="1:14" s="56" customFormat="1" ht="15.75" x14ac:dyDescent="0.25">
      <c r="A7" s="133"/>
      <c r="B7" s="161"/>
      <c r="C7" s="241" t="s">
        <v>88</v>
      </c>
      <c r="D7" s="150" t="s">
        <v>152</v>
      </c>
      <c r="E7" s="1141">
        <f>+E6+10</f>
        <v>45172</v>
      </c>
      <c r="F7" s="1141"/>
      <c r="G7" s="167" t="s">
        <v>312</v>
      </c>
      <c r="H7" s="167"/>
      <c r="I7" s="224">
        <v>0</v>
      </c>
      <c r="J7" s="247"/>
      <c r="K7" s="163"/>
    </row>
    <row r="8" spans="1:14" ht="15.75" thickBot="1" x14ac:dyDescent="0.3">
      <c r="B8" s="159"/>
      <c r="C8" s="258"/>
      <c r="D8" s="156"/>
      <c r="E8" s="157"/>
      <c r="F8" s="157"/>
      <c r="G8" s="243" t="s">
        <v>313</v>
      </c>
      <c r="H8" s="243"/>
      <c r="I8" s="244" t="s">
        <v>314</v>
      </c>
      <c r="J8" s="158"/>
      <c r="K8" s="143"/>
    </row>
    <row r="9" spans="1:14" ht="15.75"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c r="C12" s="1281"/>
      <c r="D12" s="1282"/>
      <c r="E12" s="140"/>
      <c r="F12" s="140"/>
      <c r="G12" s="141"/>
      <c r="H12" s="141"/>
      <c r="I12" s="199"/>
      <c r="J12" s="230"/>
      <c r="K12" s="233"/>
    </row>
    <row r="13" spans="1:14" ht="46.5" x14ac:dyDescent="0.25">
      <c r="A13" s="133">
        <v>111</v>
      </c>
      <c r="B13" s="134">
        <v>1</v>
      </c>
      <c r="C13" s="1370" t="s">
        <v>503</v>
      </c>
      <c r="D13" s="1371"/>
      <c r="E13" s="139" t="s">
        <v>313</v>
      </c>
      <c r="F13" s="139">
        <f t="shared" ref="F13:F23" si="0">SUMIF(E13,G$6,I$6)</f>
        <v>0</v>
      </c>
      <c r="G13" s="142">
        <f t="shared" ref="G13:G23" si="1">SUMIF(G$7,E13,I$6)</f>
        <v>0</v>
      </c>
      <c r="H13" s="142">
        <f>SUMIF(E13,G$8,I$6)</f>
        <v>1</v>
      </c>
      <c r="I13" s="1266"/>
      <c r="J13" s="1267"/>
      <c r="K13" s="169"/>
    </row>
    <row r="14" spans="1:14" ht="46.5" x14ac:dyDescent="0.25">
      <c r="A14" s="133">
        <v>111</v>
      </c>
      <c r="B14" s="134">
        <v>2</v>
      </c>
      <c r="C14" s="1370" t="s">
        <v>504</v>
      </c>
      <c r="D14" s="1371"/>
      <c r="E14" s="138" t="s">
        <v>313</v>
      </c>
      <c r="F14" s="139">
        <f t="shared" si="0"/>
        <v>0</v>
      </c>
      <c r="G14" s="142">
        <f t="shared" si="1"/>
        <v>0</v>
      </c>
      <c r="H14" s="142">
        <f t="shared" ref="H14:H23" si="2">SUMIF(E14,G$8,I$6)</f>
        <v>1</v>
      </c>
      <c r="I14" s="1266"/>
      <c r="J14" s="1267"/>
      <c r="K14" s="169"/>
    </row>
    <row r="15" spans="1:14" ht="31.5" x14ac:dyDescent="0.25">
      <c r="A15" s="133">
        <v>11</v>
      </c>
      <c r="B15" s="134">
        <v>3</v>
      </c>
      <c r="C15" s="1370" t="s">
        <v>505</v>
      </c>
      <c r="D15" s="1371"/>
      <c r="E15" s="138" t="s">
        <v>313</v>
      </c>
      <c r="F15" s="139">
        <f t="shared" si="0"/>
        <v>0</v>
      </c>
      <c r="G15" s="142">
        <f t="shared" si="1"/>
        <v>0</v>
      </c>
      <c r="H15" s="142">
        <f t="shared" si="2"/>
        <v>1</v>
      </c>
      <c r="I15" s="1266"/>
      <c r="J15" s="1267"/>
      <c r="K15" s="169"/>
    </row>
    <row r="16" spans="1:14" ht="46.5" x14ac:dyDescent="0.25">
      <c r="A16" s="133">
        <v>111</v>
      </c>
      <c r="B16" s="134">
        <v>4</v>
      </c>
      <c r="C16" s="1370" t="s">
        <v>506</v>
      </c>
      <c r="D16" s="1371"/>
      <c r="E16" s="138" t="s">
        <v>312</v>
      </c>
      <c r="F16" s="139">
        <f t="shared" si="0"/>
        <v>0</v>
      </c>
      <c r="G16" s="142">
        <f t="shared" si="1"/>
        <v>1</v>
      </c>
      <c r="H16" s="142">
        <f t="shared" si="2"/>
        <v>0</v>
      </c>
      <c r="I16" s="1266"/>
      <c r="J16" s="1267"/>
      <c r="K16" s="169"/>
    </row>
    <row r="17" spans="1:22" ht="61.5" x14ac:dyDescent="0.25">
      <c r="A17" s="133">
        <v>1111</v>
      </c>
      <c r="B17" s="134">
        <v>5</v>
      </c>
      <c r="C17" s="1370" t="s">
        <v>507</v>
      </c>
      <c r="D17" s="1371"/>
      <c r="E17" s="138" t="s">
        <v>311</v>
      </c>
      <c r="F17" s="139">
        <f t="shared" si="0"/>
        <v>1</v>
      </c>
      <c r="G17" s="142">
        <f t="shared" si="1"/>
        <v>0</v>
      </c>
      <c r="H17" s="142">
        <f t="shared" si="2"/>
        <v>0</v>
      </c>
      <c r="I17" s="1266"/>
      <c r="J17" s="1267"/>
      <c r="K17" s="169"/>
    </row>
    <row r="18" spans="1:22" x14ac:dyDescent="0.25">
      <c r="B18" s="134">
        <v>6</v>
      </c>
      <c r="C18" s="1370" t="s">
        <v>508</v>
      </c>
      <c r="D18" s="1371"/>
      <c r="E18" s="138" t="s">
        <v>311</v>
      </c>
      <c r="F18" s="139">
        <f t="shared" si="0"/>
        <v>1</v>
      </c>
      <c r="G18" s="142">
        <f t="shared" si="1"/>
        <v>0</v>
      </c>
      <c r="H18" s="142">
        <f t="shared" si="2"/>
        <v>0</v>
      </c>
      <c r="I18" s="1266"/>
      <c r="J18" s="1267"/>
      <c r="K18" s="169"/>
    </row>
    <row r="19" spans="1:22" ht="31.5" x14ac:dyDescent="0.25">
      <c r="A19" s="133">
        <v>11</v>
      </c>
      <c r="B19" s="134">
        <v>7</v>
      </c>
      <c r="C19" s="1370" t="s">
        <v>509</v>
      </c>
      <c r="D19" s="1371"/>
      <c r="E19" s="138" t="s">
        <v>311</v>
      </c>
      <c r="F19" s="139">
        <f t="shared" si="0"/>
        <v>1</v>
      </c>
      <c r="G19" s="142">
        <f t="shared" si="1"/>
        <v>0</v>
      </c>
      <c r="H19" s="142">
        <f t="shared" si="2"/>
        <v>0</v>
      </c>
      <c r="I19" s="1266"/>
      <c r="J19" s="1267"/>
      <c r="K19" s="169"/>
    </row>
    <row r="20" spans="1:22" ht="31.5" x14ac:dyDescent="0.25">
      <c r="A20" s="133">
        <v>11</v>
      </c>
      <c r="B20" s="134">
        <v>8</v>
      </c>
      <c r="C20" s="1370" t="s">
        <v>510</v>
      </c>
      <c r="D20" s="1371"/>
      <c r="E20" s="138" t="s">
        <v>312</v>
      </c>
      <c r="F20" s="139">
        <f t="shared" si="0"/>
        <v>0</v>
      </c>
      <c r="G20" s="142">
        <f t="shared" si="1"/>
        <v>1</v>
      </c>
      <c r="H20" s="142">
        <f t="shared" si="2"/>
        <v>0</v>
      </c>
      <c r="I20" s="1266"/>
      <c r="J20" s="1267"/>
      <c r="K20" s="169"/>
    </row>
    <row r="21" spans="1:22" ht="31.5" x14ac:dyDescent="0.25">
      <c r="A21" s="133">
        <v>11</v>
      </c>
      <c r="B21" s="134">
        <v>9</v>
      </c>
      <c r="C21" s="1370" t="s">
        <v>511</v>
      </c>
      <c r="D21" s="1371"/>
      <c r="E21" s="138" t="s">
        <v>311</v>
      </c>
      <c r="F21" s="139">
        <f t="shared" si="0"/>
        <v>1</v>
      </c>
      <c r="G21" s="142">
        <f t="shared" si="1"/>
        <v>0</v>
      </c>
      <c r="H21" s="142">
        <f t="shared" si="2"/>
        <v>0</v>
      </c>
      <c r="I21" s="1266"/>
      <c r="J21" s="1267"/>
      <c r="K21" s="169"/>
    </row>
    <row r="22" spans="1:22" ht="31.5" x14ac:dyDescent="0.25">
      <c r="A22" s="133">
        <v>11</v>
      </c>
      <c r="B22" s="134">
        <v>10</v>
      </c>
      <c r="C22" s="1370" t="s">
        <v>512</v>
      </c>
      <c r="D22" s="1371"/>
      <c r="E22" s="138" t="s">
        <v>311</v>
      </c>
      <c r="F22" s="139">
        <f t="shared" si="0"/>
        <v>1</v>
      </c>
      <c r="G22" s="142">
        <f t="shared" si="1"/>
        <v>0</v>
      </c>
      <c r="H22" s="142">
        <f t="shared" si="2"/>
        <v>0</v>
      </c>
      <c r="I22" s="1266"/>
      <c r="J22" s="1267"/>
      <c r="K22" s="169"/>
    </row>
    <row r="23" spans="1:22" ht="15.75" thickBot="1" x14ac:dyDescent="0.3">
      <c r="B23" s="134">
        <v>23</v>
      </c>
      <c r="C23" s="1288"/>
      <c r="D23" s="1289"/>
      <c r="E23" s="115"/>
      <c r="F23" s="231">
        <f t="shared" si="0"/>
        <v>0</v>
      </c>
      <c r="G23" s="232">
        <f t="shared" si="1"/>
        <v>0</v>
      </c>
      <c r="H23" s="232">
        <f t="shared" si="2"/>
        <v>0</v>
      </c>
      <c r="I23" s="1290"/>
      <c r="J23" s="1291"/>
      <c r="K23" s="169"/>
    </row>
    <row r="24" spans="1:22" ht="22.5" x14ac:dyDescent="0.3">
      <c r="C24" s="164"/>
      <c r="D24" s="164"/>
      <c r="E24" s="143"/>
      <c r="F24" s="198" t="s">
        <v>311</v>
      </c>
      <c r="G24" s="198" t="s">
        <v>312</v>
      </c>
      <c r="H24" s="198" t="s">
        <v>313</v>
      </c>
      <c r="I24" s="226" t="s">
        <v>317</v>
      </c>
      <c r="J24" s="169"/>
      <c r="K24" s="169"/>
      <c r="L24" s="201" t="s">
        <v>319</v>
      </c>
      <c r="M24" s="201"/>
      <c r="N24" s="201"/>
      <c r="O24" s="201"/>
      <c r="P24" s="201"/>
      <c r="Q24" s="201"/>
      <c r="R24" s="201"/>
      <c r="S24" s="201"/>
      <c r="T24" s="202"/>
      <c r="U24" s="201"/>
      <c r="V24" s="201"/>
    </row>
    <row r="25" spans="1:22" ht="15.75" thickBot="1" x14ac:dyDescent="0.3">
      <c r="E25" s="102" t="s">
        <v>316</v>
      </c>
      <c r="F25" s="104">
        <f>SUM(F13:F23)</f>
        <v>5</v>
      </c>
      <c r="G25" s="104">
        <f>SUM(G13:G23)</f>
        <v>2</v>
      </c>
      <c r="H25" s="104">
        <f>SUM(H13:H23)</f>
        <v>3</v>
      </c>
      <c r="I25" s="102">
        <f>+F25+G25</f>
        <v>7</v>
      </c>
      <c r="L25" s="1292" t="s">
        <v>349</v>
      </c>
      <c r="M25" s="1292"/>
      <c r="N25" s="1292"/>
      <c r="O25" s="1292"/>
      <c r="P25" s="1292"/>
      <c r="Q25" s="195"/>
      <c r="R25" s="1292" t="s">
        <v>350</v>
      </c>
      <c r="S25" s="1292"/>
      <c r="T25" s="1292"/>
      <c r="U25" s="1292"/>
      <c r="V25" s="1292"/>
    </row>
    <row r="26" spans="1:22" ht="15.75" thickBot="1" x14ac:dyDescent="0.3">
      <c r="D26" s="180"/>
      <c r="E26" s="181"/>
      <c r="F26" s="1293">
        <f>+F25/I25</f>
        <v>0.7142857142857143</v>
      </c>
      <c r="G26" s="1293">
        <f>+G25/I25</f>
        <v>0.2857142857142857</v>
      </c>
      <c r="H26" s="223"/>
      <c r="I26" s="1295">
        <f>+F26+G26</f>
        <v>1</v>
      </c>
      <c r="L26" s="196"/>
      <c r="M26" s="174"/>
      <c r="N26" s="195"/>
      <c r="O26" s="195"/>
      <c r="P26" s="195"/>
      <c r="Q26" s="195"/>
      <c r="R26" s="195"/>
      <c r="S26" s="195"/>
      <c r="T26" s="203"/>
      <c r="U26" s="176"/>
      <c r="V26" s="176"/>
    </row>
    <row r="27" spans="1:22" ht="15.75" thickBot="1" x14ac:dyDescent="0.3">
      <c r="D27" s="180"/>
      <c r="E27" s="181"/>
      <c r="F27" s="1294"/>
      <c r="G27" s="1294"/>
      <c r="H27" s="223"/>
      <c r="I27" s="1296"/>
      <c r="L27" s="1297" t="s">
        <v>320</v>
      </c>
      <c r="M27" s="1298"/>
      <c r="N27" s="1298"/>
      <c r="O27" s="1298"/>
      <c r="P27" s="1299"/>
      <c r="Q27" s="195"/>
      <c r="R27" s="1297" t="s">
        <v>321</v>
      </c>
      <c r="S27" s="1298"/>
      <c r="T27" s="1300"/>
      <c r="U27" s="1298"/>
      <c r="V27" s="1299"/>
    </row>
    <row r="28" spans="1:22" ht="38.25" x14ac:dyDescent="0.25">
      <c r="C28" s="884" t="s">
        <v>1595</v>
      </c>
      <c r="D28" s="885" t="s">
        <v>2361</v>
      </c>
      <c r="E28" s="116"/>
      <c r="F28" s="186"/>
      <c r="G28" s="186"/>
      <c r="H28" s="183"/>
      <c r="I28" s="184"/>
      <c r="L28" s="216" t="s">
        <v>322</v>
      </c>
      <c r="M28" s="217" t="s">
        <v>323</v>
      </c>
      <c r="N28" s="217" t="s">
        <v>324</v>
      </c>
      <c r="O28" s="217" t="s">
        <v>325</v>
      </c>
      <c r="P28" s="218" t="s">
        <v>326</v>
      </c>
      <c r="Q28" s="219"/>
      <c r="R28" s="220" t="s">
        <v>322</v>
      </c>
      <c r="S28" s="217" t="s">
        <v>323</v>
      </c>
      <c r="T28" s="217" t="s">
        <v>327</v>
      </c>
      <c r="U28" s="217" t="s">
        <v>325</v>
      </c>
      <c r="V28" s="218" t="s">
        <v>326</v>
      </c>
    </row>
    <row r="29" spans="1:22" x14ac:dyDescent="0.25">
      <c r="D29" s="182" t="s">
        <v>324</v>
      </c>
      <c r="E29" s="193">
        <f>+F26</f>
        <v>0.7142857142857143</v>
      </c>
      <c r="F29" s="186"/>
      <c r="G29" s="186"/>
      <c r="H29" s="183"/>
      <c r="I29" s="184"/>
      <c r="L29" s="205" t="s">
        <v>328</v>
      </c>
      <c r="M29" s="206" t="s">
        <v>329</v>
      </c>
      <c r="N29" s="207" t="s">
        <v>330</v>
      </c>
      <c r="O29" s="208" t="s">
        <v>331</v>
      </c>
      <c r="P29" s="189" t="s">
        <v>332</v>
      </c>
      <c r="Q29" s="204"/>
      <c r="R29" s="209" t="s">
        <v>328</v>
      </c>
      <c r="S29" s="206" t="s">
        <v>333</v>
      </c>
      <c r="T29" s="179" t="s">
        <v>334</v>
      </c>
      <c r="U29" s="208" t="s">
        <v>331</v>
      </c>
      <c r="V29" s="189" t="s">
        <v>335</v>
      </c>
    </row>
    <row r="30" spans="1:22" ht="30" x14ac:dyDescent="0.25">
      <c r="D30" s="182" t="s">
        <v>327</v>
      </c>
      <c r="E30" s="193">
        <f>+G26</f>
        <v>0.2857142857142857</v>
      </c>
      <c r="F30" s="186"/>
      <c r="G30" s="186"/>
      <c r="H30" s="183"/>
      <c r="I30" s="184"/>
      <c r="L30" s="205" t="s">
        <v>336</v>
      </c>
      <c r="M30" s="206" t="s">
        <v>329</v>
      </c>
      <c r="N30" s="207" t="s">
        <v>337</v>
      </c>
      <c r="O30" s="208" t="s">
        <v>338</v>
      </c>
      <c r="P30" s="189" t="s">
        <v>339</v>
      </c>
      <c r="Q30" s="204"/>
      <c r="R30" s="209" t="s">
        <v>336</v>
      </c>
      <c r="S30" s="206" t="s">
        <v>333</v>
      </c>
      <c r="T30" s="179" t="s">
        <v>337</v>
      </c>
      <c r="U30" s="208" t="s">
        <v>338</v>
      </c>
      <c r="V30" s="189" t="s">
        <v>340</v>
      </c>
    </row>
    <row r="31" spans="1:22" ht="16.5" thickBot="1" x14ac:dyDescent="0.3">
      <c r="C31" s="227" t="s">
        <v>351</v>
      </c>
      <c r="D31" s="182"/>
      <c r="E31" s="116"/>
      <c r="F31" s="186"/>
      <c r="G31" s="186"/>
      <c r="H31" s="183"/>
      <c r="I31" s="184"/>
      <c r="J31" s="102">
        <f>990*1.12</f>
        <v>1108.8000000000002</v>
      </c>
      <c r="L31" s="210" t="s">
        <v>341</v>
      </c>
      <c r="M31" s="211" t="s">
        <v>329</v>
      </c>
      <c r="N31" s="212" t="s">
        <v>342</v>
      </c>
      <c r="O31" s="213" t="s">
        <v>343</v>
      </c>
      <c r="P31" s="214" t="s">
        <v>344</v>
      </c>
      <c r="Q31" s="204"/>
      <c r="R31" s="215" t="s">
        <v>341</v>
      </c>
      <c r="S31" s="211" t="s">
        <v>345</v>
      </c>
      <c r="T31" s="190" t="s">
        <v>346</v>
      </c>
      <c r="U31" s="213" t="s">
        <v>343</v>
      </c>
      <c r="V31" s="214" t="s">
        <v>332</v>
      </c>
    </row>
    <row r="32" spans="1:22" x14ac:dyDescent="0.25">
      <c r="D32" s="229" t="s">
        <v>352</v>
      </c>
      <c r="E32" s="116"/>
      <c r="F32" s="186"/>
      <c r="G32" s="186"/>
      <c r="H32" s="183"/>
      <c r="I32" s="184"/>
    </row>
    <row r="33" spans="1:24" x14ac:dyDescent="0.25">
      <c r="D33" s="228" t="s">
        <v>353</v>
      </c>
      <c r="E33" s="116"/>
      <c r="F33" s="186"/>
      <c r="G33" s="186"/>
      <c r="H33" s="183"/>
      <c r="I33" s="184"/>
    </row>
    <row r="34" spans="1:24" x14ac:dyDescent="0.25">
      <c r="D34" s="228" t="s">
        <v>354</v>
      </c>
      <c r="E34" s="192" t="s">
        <v>356</v>
      </c>
      <c r="F34" s="186"/>
      <c r="G34" s="186"/>
      <c r="H34" s="183"/>
      <c r="I34" s="184"/>
    </row>
    <row r="35" spans="1:24" s="170" customFormat="1" ht="16.5" customHeight="1" x14ac:dyDescent="0.3">
      <c r="A35" s="221"/>
      <c r="C35" s="191"/>
      <c r="D35" s="228" t="s">
        <v>355</v>
      </c>
      <c r="E35" s="185"/>
      <c r="F35" s="185"/>
      <c r="G35" s="185"/>
      <c r="H35" s="185"/>
      <c r="I35" s="185"/>
      <c r="K35" s="200"/>
      <c r="W35" s="200"/>
      <c r="X35" s="200"/>
    </row>
    <row r="36" spans="1:24" s="175" customFormat="1" x14ac:dyDescent="0.25">
      <c r="A36" s="197"/>
      <c r="C36" s="194" t="s">
        <v>357</v>
      </c>
      <c r="I36" s="171"/>
      <c r="J36" s="172"/>
      <c r="K36" s="172"/>
      <c r="W36" s="176"/>
      <c r="X36" s="174"/>
    </row>
    <row r="37" spans="1:24" s="175" customFormat="1" ht="46.5" x14ac:dyDescent="0.25">
      <c r="A37" s="197">
        <v>111</v>
      </c>
      <c r="C37" s="1393"/>
      <c r="D37" s="1394"/>
      <c r="E37" s="1394"/>
      <c r="F37" s="1394"/>
      <c r="G37" s="1394"/>
      <c r="H37" s="1394"/>
      <c r="I37" s="1394"/>
      <c r="J37" s="1395"/>
      <c r="K37" s="172"/>
      <c r="W37" s="176"/>
      <c r="X37" s="177"/>
    </row>
    <row r="38" spans="1:24" s="175" customFormat="1" x14ac:dyDescent="0.25">
      <c r="A38" s="197"/>
      <c r="I38" s="171"/>
      <c r="W38" s="178"/>
    </row>
    <row r="39" spans="1:24" s="173" customFormat="1" x14ac:dyDescent="0.25">
      <c r="A39" s="222"/>
      <c r="I39" s="187"/>
      <c r="W39" s="179"/>
    </row>
    <row r="40" spans="1:24" s="173" customFormat="1" x14ac:dyDescent="0.25">
      <c r="A40" s="222"/>
      <c r="I40" s="187"/>
      <c r="W40" s="188"/>
    </row>
    <row r="41" spans="1:24" s="173" customFormat="1" ht="18" customHeight="1" x14ac:dyDescent="0.25">
      <c r="A41" s="222"/>
      <c r="I41" s="187"/>
      <c r="W41" s="188"/>
    </row>
    <row r="42" spans="1:24" s="173" customFormat="1" x14ac:dyDescent="0.25">
      <c r="A42" s="222"/>
      <c r="I42" s="187"/>
      <c r="W42" s="188"/>
    </row>
  </sheetData>
  <mergeCells count="39">
    <mergeCell ref="C15:D15"/>
    <mergeCell ref="I15:J15"/>
    <mergeCell ref="E5:F5"/>
    <mergeCell ref="G5:I5"/>
    <mergeCell ref="E6:F6"/>
    <mergeCell ref="E7:F7"/>
    <mergeCell ref="C10:D11"/>
    <mergeCell ref="E10:E11"/>
    <mergeCell ref="F10:H10"/>
    <mergeCell ref="I10:J11"/>
    <mergeCell ref="C12:D12"/>
    <mergeCell ref="C13:D13"/>
    <mergeCell ref="I13:J13"/>
    <mergeCell ref="C14:D14"/>
    <mergeCell ref="I14:J14"/>
    <mergeCell ref="C16:D16"/>
    <mergeCell ref="I16:J16"/>
    <mergeCell ref="C17:D17"/>
    <mergeCell ref="I17:J17"/>
    <mergeCell ref="C18:D18"/>
    <mergeCell ref="I18:J18"/>
    <mergeCell ref="C23:D23"/>
    <mergeCell ref="I23:J23"/>
    <mergeCell ref="C22:D22"/>
    <mergeCell ref="I22:J22"/>
    <mergeCell ref="C19:D19"/>
    <mergeCell ref="I19:J19"/>
    <mergeCell ref="C20:D20"/>
    <mergeCell ref="I20:J20"/>
    <mergeCell ref="C21:D21"/>
    <mergeCell ref="I21:J21"/>
    <mergeCell ref="C37:J37"/>
    <mergeCell ref="L25:P25"/>
    <mergeCell ref="R25:V25"/>
    <mergeCell ref="F26:F27"/>
    <mergeCell ref="G26:G27"/>
    <mergeCell ref="I26:I27"/>
    <mergeCell ref="L27:P27"/>
    <mergeCell ref="R27:V27"/>
  </mergeCells>
  <conditionalFormatting sqref="C13:D22">
    <cfRule type="duplicateValues" dxfId="69" priority="2"/>
  </conditionalFormatting>
  <dataValidations count="1">
    <dataValidation type="list" allowBlank="1" showInputMessage="1" showErrorMessage="1" sqref="E13:E24" xr:uid="{00000000-0002-0000-2A00-000000000000}">
      <formula1>$G$6:$G$8</formula1>
    </dataValidation>
  </dataValidations>
  <pageMargins left="0.5" right="0.41" top="0.43" bottom="0.41" header="0.31496062992125984" footer="0.31496062992125984"/>
  <pageSetup paperSize="9" scale="66"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3399"/>
    <pageSetUpPr fitToPage="1"/>
  </sheetPr>
  <dimension ref="A1:R57"/>
  <sheetViews>
    <sheetView view="pageBreakPreview" topLeftCell="A7" zoomScaleNormal="100" zoomScaleSheetLayoutView="100" workbookViewId="0">
      <selection activeCell="D14" sqref="D14"/>
    </sheetView>
  </sheetViews>
  <sheetFormatPr baseColWidth="10" defaultRowHeight="15" x14ac:dyDescent="0.25"/>
  <cols>
    <col min="1" max="1" width="1.7109375" style="74" customWidth="1"/>
    <col min="2" max="2" width="2.7109375" customWidth="1"/>
    <col min="3" max="3" width="19.28515625" customWidth="1"/>
    <col min="4" max="4" width="83.8554687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6.140625"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173" t="s">
        <v>2490</v>
      </c>
    </row>
    <row r="3" spans="1:17" ht="9" customHeight="1" x14ac:dyDescent="0.3">
      <c r="D3" s="99"/>
      <c r="E3" s="99"/>
      <c r="F3" s="99"/>
      <c r="G3" s="99"/>
      <c r="H3" s="99"/>
      <c r="I3" s="99"/>
      <c r="J3" s="99"/>
      <c r="K3" s="99"/>
      <c r="L3" s="99"/>
      <c r="M3" s="99"/>
      <c r="N3" s="99"/>
      <c r="O3" s="1456" t="s">
        <v>154</v>
      </c>
      <c r="P3" s="99"/>
      <c r="Q3" s="1174"/>
    </row>
    <row r="4" spans="1:17" s="56" customFormat="1" ht="15.75" customHeight="1" x14ac:dyDescent="0.25">
      <c r="A4" s="75"/>
      <c r="B4" s="53" t="s">
        <v>84</v>
      </c>
      <c r="C4" s="53"/>
      <c r="D4" s="56" t="s">
        <v>150</v>
      </c>
      <c r="O4" s="1456"/>
      <c r="Q4" s="1175"/>
    </row>
    <row r="5" spans="1:17" s="56" customFormat="1" ht="15.75" customHeight="1" thickBot="1" x14ac:dyDescent="0.3">
      <c r="A5" s="75"/>
      <c r="B5" s="53" t="s">
        <v>85</v>
      </c>
      <c r="C5" s="53"/>
      <c r="D5" s="56" t="s">
        <v>3078</v>
      </c>
      <c r="H5" s="1177" t="s">
        <v>162</v>
      </c>
      <c r="I5" s="1177"/>
      <c r="J5" s="1177"/>
      <c r="K5" s="1177"/>
      <c r="L5" s="256"/>
      <c r="M5" s="256" t="s">
        <v>147</v>
      </c>
      <c r="N5" s="1177"/>
      <c r="O5" s="1177"/>
      <c r="P5" s="1177"/>
      <c r="Q5" s="129"/>
    </row>
    <row r="6" spans="1:17" s="56" customFormat="1" ht="15.75" x14ac:dyDescent="0.25">
      <c r="A6" s="75"/>
      <c r="B6" s="53" t="s">
        <v>86</v>
      </c>
      <c r="C6" s="53"/>
      <c r="D6" s="72" t="s">
        <v>2333</v>
      </c>
      <c r="H6" s="1181" t="s">
        <v>161</v>
      </c>
      <c r="I6" s="1181"/>
      <c r="J6" s="1181"/>
      <c r="K6" s="1181"/>
      <c r="L6" s="257"/>
      <c r="M6" s="257"/>
      <c r="N6" s="1301" t="s">
        <v>2779</v>
      </c>
      <c r="O6" s="1302"/>
      <c r="P6" s="1302"/>
      <c r="Q6" s="82" t="s">
        <v>159</v>
      </c>
    </row>
    <row r="7" spans="1:17" s="56" customFormat="1" ht="15.75" x14ac:dyDescent="0.25">
      <c r="A7" s="75"/>
      <c r="B7" s="53" t="s">
        <v>87</v>
      </c>
      <c r="C7" s="53"/>
      <c r="D7" s="56" t="s">
        <v>151</v>
      </c>
      <c r="E7" s="72" t="s">
        <v>163</v>
      </c>
      <c r="H7" s="1178">
        <v>45162</v>
      </c>
      <c r="I7" s="1179"/>
      <c r="J7" s="1179"/>
      <c r="K7" s="1179"/>
      <c r="L7" s="1178">
        <v>45162</v>
      </c>
      <c r="M7" s="1178"/>
      <c r="N7" s="1303"/>
      <c r="O7" s="1244"/>
      <c r="P7" s="1244"/>
      <c r="Q7" s="83" t="s">
        <v>160</v>
      </c>
    </row>
    <row r="8" spans="1:17" s="56" customFormat="1" ht="16.5" thickBot="1" x14ac:dyDescent="0.3">
      <c r="A8" s="75"/>
      <c r="B8" s="53" t="s">
        <v>88</v>
      </c>
      <c r="C8" s="53"/>
      <c r="D8" s="56" t="s">
        <v>152</v>
      </c>
      <c r="E8" s="72" t="s">
        <v>163</v>
      </c>
      <c r="H8" s="1178">
        <f>+H7+20</f>
        <v>45182</v>
      </c>
      <c r="I8" s="1179"/>
      <c r="J8" s="1179"/>
      <c r="K8" s="1179"/>
      <c r="L8" s="1178">
        <f>+L7+1</f>
        <v>45163</v>
      </c>
      <c r="M8" s="1178"/>
      <c r="N8" s="1245"/>
      <c r="O8" s="1246"/>
      <c r="P8" s="1246"/>
      <c r="Q8" s="80"/>
    </row>
    <row r="9" spans="1:17" s="56" customFormat="1" ht="33" x14ac:dyDescent="0.25">
      <c r="A9" s="75">
        <v>11</v>
      </c>
      <c r="B9" s="1187" t="s">
        <v>166</v>
      </c>
      <c r="C9" s="1187"/>
      <c r="D9" s="1188" t="s">
        <v>833</v>
      </c>
      <c r="E9" s="1188"/>
      <c r="F9" s="1188"/>
      <c r="G9" s="1188"/>
      <c r="H9" s="1188"/>
      <c r="I9" s="1188"/>
      <c r="J9" s="1188"/>
      <c r="K9" s="1188"/>
      <c r="L9" s="1188"/>
      <c r="M9" s="1188"/>
      <c r="N9" s="1188"/>
      <c r="O9" s="1188"/>
      <c r="P9" s="1188"/>
      <c r="Q9" s="1188"/>
    </row>
    <row r="10" spans="1:17" s="56" customFormat="1" ht="33" x14ac:dyDescent="0.25">
      <c r="A10" s="75">
        <v>11</v>
      </c>
      <c r="B10" s="1187"/>
      <c r="C10" s="1187"/>
      <c r="D10" s="1188" t="s">
        <v>834</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169</v>
      </c>
      <c r="E13" s="757" t="s">
        <v>2057</v>
      </c>
      <c r="H13" s="88"/>
      <c r="I13" s="89" t="s">
        <v>155</v>
      </c>
      <c r="K13" s="88"/>
      <c r="L13" s="88"/>
      <c r="N13" s="95" t="s">
        <v>134</v>
      </c>
      <c r="O13" s="89"/>
    </row>
    <row r="14" spans="1:17" s="86" customFormat="1" ht="12.75" x14ac:dyDescent="0.2">
      <c r="A14" s="754"/>
      <c r="B14" s="84" t="s">
        <v>140</v>
      </c>
      <c r="C14" s="86" t="s">
        <v>92</v>
      </c>
      <c r="D14" s="86" t="s">
        <v>170</v>
      </c>
      <c r="H14" s="88"/>
      <c r="I14" s="89" t="s">
        <v>147</v>
      </c>
      <c r="J14" s="87"/>
      <c r="K14" s="88"/>
      <c r="L14" s="88"/>
      <c r="M14" s="96" t="s">
        <v>136</v>
      </c>
      <c r="N14" s="93" t="s">
        <v>157</v>
      </c>
      <c r="O14" s="89"/>
    </row>
    <row r="15" spans="1:17" s="86" customFormat="1" ht="12.75" x14ac:dyDescent="0.2">
      <c r="A15" s="754"/>
      <c r="B15" s="84" t="s">
        <v>136</v>
      </c>
      <c r="C15" s="86" t="s">
        <v>93</v>
      </c>
      <c r="D15" s="86" t="s">
        <v>171</v>
      </c>
      <c r="H15" s="88"/>
      <c r="I15" s="89" t="s">
        <v>148</v>
      </c>
      <c r="J15" s="87"/>
      <c r="K15" s="88"/>
      <c r="L15" s="88"/>
      <c r="M15" s="96" t="s">
        <v>137</v>
      </c>
      <c r="N15" s="93" t="s">
        <v>156</v>
      </c>
      <c r="O15" s="89"/>
    </row>
    <row r="16" spans="1:17" s="86" customFormat="1" ht="12.75" x14ac:dyDescent="0.2">
      <c r="A16" s="754"/>
      <c r="C16" s="84"/>
      <c r="D16" s="86" t="s">
        <v>172</v>
      </c>
      <c r="H16" s="88"/>
      <c r="I16" s="89"/>
      <c r="J16" s="87"/>
      <c r="K16" s="88"/>
      <c r="L16" s="88"/>
      <c r="M16" s="96" t="s">
        <v>138</v>
      </c>
      <c r="N16" s="95" t="s">
        <v>135</v>
      </c>
      <c r="O16" s="89"/>
    </row>
    <row r="17" spans="1:18" s="86" customFormat="1" ht="6.75" customHeight="1"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
      <c r="C20" s="1202" t="s">
        <v>835</v>
      </c>
      <c r="D20" s="1261"/>
      <c r="E20" s="109"/>
      <c r="F20" s="110"/>
      <c r="G20" s="110"/>
      <c r="H20" s="110"/>
      <c r="I20" s="110"/>
      <c r="J20" s="110"/>
      <c r="K20" s="110"/>
      <c r="L20" s="111"/>
      <c r="M20" s="117"/>
      <c r="N20" s="109"/>
      <c r="O20" s="110"/>
      <c r="P20" s="110"/>
      <c r="Q20" s="108"/>
      <c r="R20"/>
    </row>
    <row r="21" spans="1:18" s="56" customFormat="1" ht="15.75" x14ac:dyDescent="0.25">
      <c r="A21" s="75"/>
      <c r="C21" s="1204" t="s">
        <v>836</v>
      </c>
      <c r="D21" s="1205"/>
      <c r="E21" s="118"/>
      <c r="F21" s="119"/>
      <c r="G21" s="119"/>
      <c r="H21" s="119"/>
      <c r="I21" s="119"/>
      <c r="J21" s="119"/>
      <c r="K21" s="119"/>
      <c r="L21" s="107" t="s">
        <v>837</v>
      </c>
      <c r="M21" s="112">
        <v>1</v>
      </c>
      <c r="N21" s="118"/>
      <c r="O21" s="119"/>
      <c r="P21" s="119"/>
      <c r="Q21" s="120"/>
      <c r="R21"/>
    </row>
    <row r="22" spans="1:18" s="56" customFormat="1" ht="17.25" x14ac:dyDescent="0.25">
      <c r="A22" s="75">
        <v>1</v>
      </c>
      <c r="B22" s="103"/>
      <c r="C22" s="1204" t="s">
        <v>195</v>
      </c>
      <c r="D22" s="1205"/>
      <c r="E22" s="118"/>
      <c r="F22" s="119"/>
      <c r="G22" s="119"/>
      <c r="H22" s="119"/>
      <c r="I22" s="119"/>
      <c r="J22" s="119"/>
      <c r="K22" s="119"/>
      <c r="L22" s="107" t="s">
        <v>837</v>
      </c>
      <c r="M22" s="121"/>
      <c r="N22" s="118"/>
      <c r="O22" s="119"/>
      <c r="P22" s="119"/>
      <c r="Q22" s="120"/>
    </row>
    <row r="23" spans="1:18" s="56" customFormat="1" ht="33" x14ac:dyDescent="0.25">
      <c r="A23" s="75">
        <v>11</v>
      </c>
      <c r="B23" s="103"/>
      <c r="C23" s="1204" t="s">
        <v>797</v>
      </c>
      <c r="D23" s="1205"/>
      <c r="E23" s="118"/>
      <c r="F23" s="119"/>
      <c r="G23" s="119"/>
      <c r="H23" s="119"/>
      <c r="I23" s="119"/>
      <c r="J23" s="119"/>
      <c r="K23" s="119"/>
      <c r="L23" s="107" t="s">
        <v>837</v>
      </c>
      <c r="M23" s="121"/>
      <c r="N23" s="118"/>
      <c r="O23" s="119"/>
      <c r="P23" s="119"/>
      <c r="Q23" s="120"/>
    </row>
    <row r="24" spans="1:18" s="56" customFormat="1" ht="33" x14ac:dyDescent="0.25">
      <c r="A24" s="75">
        <v>11</v>
      </c>
      <c r="B24" s="103"/>
      <c r="C24" s="1204" t="s">
        <v>798</v>
      </c>
      <c r="D24" s="1205"/>
      <c r="E24" s="118"/>
      <c r="F24" s="119"/>
      <c r="G24" s="119"/>
      <c r="H24" s="119"/>
      <c r="I24" s="119"/>
      <c r="J24" s="119"/>
      <c r="K24" s="119"/>
      <c r="L24" s="107" t="s">
        <v>837</v>
      </c>
      <c r="M24" s="121"/>
      <c r="N24" s="118"/>
      <c r="O24" s="119"/>
      <c r="P24" s="119"/>
      <c r="Q24" s="120"/>
    </row>
    <row r="25" spans="1:18" s="56" customFormat="1" ht="33" x14ac:dyDescent="0.25">
      <c r="A25" s="75">
        <v>11</v>
      </c>
      <c r="B25" s="103"/>
      <c r="C25" s="1204" t="s">
        <v>799</v>
      </c>
      <c r="D25" s="1205"/>
      <c r="E25" s="118"/>
      <c r="F25" s="119"/>
      <c r="G25" s="119"/>
      <c r="H25" s="119"/>
      <c r="I25" s="119"/>
      <c r="J25" s="119"/>
      <c r="K25" s="119"/>
      <c r="L25" s="107" t="s">
        <v>837</v>
      </c>
      <c r="M25" s="121"/>
      <c r="N25" s="118"/>
      <c r="O25" s="119"/>
      <c r="P25" s="119"/>
      <c r="Q25" s="120"/>
    </row>
    <row r="26" spans="1:18" s="56" customFormat="1" ht="33" x14ac:dyDescent="0.25">
      <c r="A26" s="75">
        <v>11</v>
      </c>
      <c r="B26" s="103"/>
      <c r="C26" s="1204" t="s">
        <v>800</v>
      </c>
      <c r="D26" s="1205"/>
      <c r="E26" s="118"/>
      <c r="F26" s="119"/>
      <c r="G26" s="119"/>
      <c r="H26" s="119"/>
      <c r="I26" s="119"/>
      <c r="J26" s="119"/>
      <c r="K26" s="119"/>
      <c r="L26" s="123"/>
      <c r="M26" s="121"/>
      <c r="N26" s="118"/>
      <c r="O26" s="119"/>
      <c r="P26" s="119"/>
      <c r="Q26" s="120"/>
    </row>
    <row r="27" spans="1:18" s="56" customFormat="1" ht="33" x14ac:dyDescent="0.25">
      <c r="A27" s="75">
        <v>11</v>
      </c>
      <c r="B27" s="103"/>
      <c r="C27" s="1204" t="s">
        <v>2327</v>
      </c>
      <c r="D27" s="1205"/>
      <c r="E27" s="118"/>
      <c r="F27" s="119"/>
      <c r="G27" s="119"/>
      <c r="H27" s="119"/>
      <c r="I27" s="119"/>
      <c r="J27" s="119"/>
      <c r="K27" s="119"/>
      <c r="L27" s="107" t="s">
        <v>837</v>
      </c>
      <c r="M27" s="121"/>
      <c r="N27" s="118"/>
      <c r="O27" s="119"/>
      <c r="P27" s="119"/>
      <c r="Q27" s="120"/>
    </row>
    <row r="28" spans="1:18" s="56" customFormat="1" ht="33" x14ac:dyDescent="0.25">
      <c r="A28" s="75">
        <v>11</v>
      </c>
      <c r="B28" s="103"/>
      <c r="C28" s="1204" t="s">
        <v>801</v>
      </c>
      <c r="D28" s="1205"/>
      <c r="E28" s="118"/>
      <c r="F28" s="119"/>
      <c r="G28" s="119"/>
      <c r="H28" s="119"/>
      <c r="I28" s="119"/>
      <c r="J28" s="119"/>
      <c r="K28" s="119"/>
      <c r="L28" s="107" t="s">
        <v>837</v>
      </c>
      <c r="M28" s="121"/>
      <c r="N28" s="118"/>
      <c r="O28" s="119"/>
      <c r="P28" s="119"/>
      <c r="Q28" s="120"/>
    </row>
    <row r="29" spans="1:18" s="56" customFormat="1" ht="33" x14ac:dyDescent="0.25">
      <c r="A29" s="75">
        <v>11</v>
      </c>
      <c r="B29" s="103"/>
      <c r="C29" s="1204" t="s">
        <v>2329</v>
      </c>
      <c r="D29" s="1205"/>
      <c r="E29" s="118"/>
      <c r="F29" s="119"/>
      <c r="G29" s="119"/>
      <c r="H29" s="119"/>
      <c r="I29" s="119"/>
      <c r="J29" s="119"/>
      <c r="K29" s="119"/>
      <c r="L29" s="107" t="s">
        <v>837</v>
      </c>
      <c r="M29" s="121"/>
      <c r="N29" s="118"/>
      <c r="O29" s="119"/>
      <c r="P29" s="119"/>
      <c r="Q29" s="120"/>
    </row>
    <row r="30" spans="1:18" s="56" customFormat="1" ht="17.25" x14ac:dyDescent="0.25">
      <c r="A30" s="75">
        <v>1</v>
      </c>
      <c r="B30" s="103"/>
      <c r="C30" s="1185" t="s">
        <v>803</v>
      </c>
      <c r="D30" s="1186"/>
      <c r="E30" s="118"/>
      <c r="F30" s="119"/>
      <c r="G30" s="119"/>
      <c r="H30" s="119"/>
      <c r="I30" s="119"/>
      <c r="J30" s="119"/>
      <c r="K30" s="119"/>
      <c r="L30" s="107" t="s">
        <v>837</v>
      </c>
      <c r="M30" s="121"/>
      <c r="N30" s="118"/>
      <c r="O30" s="119"/>
      <c r="P30" s="119"/>
      <c r="Q30" s="120"/>
    </row>
    <row r="31" spans="1:18" s="56" customFormat="1" ht="17.25" x14ac:dyDescent="0.25">
      <c r="A31" s="75">
        <v>1</v>
      </c>
      <c r="B31" s="103"/>
      <c r="C31" s="1204" t="s">
        <v>2331</v>
      </c>
      <c r="D31" s="1205"/>
      <c r="E31" s="118"/>
      <c r="F31" s="119"/>
      <c r="G31" s="119"/>
      <c r="H31" s="119"/>
      <c r="I31" s="119"/>
      <c r="J31" s="119"/>
      <c r="K31" s="119"/>
      <c r="L31" s="107" t="s">
        <v>837</v>
      </c>
      <c r="M31" s="121"/>
      <c r="N31" s="118"/>
      <c r="O31" s="119"/>
      <c r="P31" s="119"/>
      <c r="Q31" s="120"/>
    </row>
    <row r="32" spans="1:18" s="56" customFormat="1" ht="17.25" x14ac:dyDescent="0.25">
      <c r="A32" s="75">
        <v>1</v>
      </c>
      <c r="B32" s="103"/>
      <c r="C32" s="1204" t="s">
        <v>805</v>
      </c>
      <c r="D32" s="1205"/>
      <c r="E32" s="118"/>
      <c r="F32" s="119"/>
      <c r="G32" s="119"/>
      <c r="H32" s="119"/>
      <c r="I32" s="119"/>
      <c r="J32" s="119"/>
      <c r="K32" s="119"/>
      <c r="L32" s="107" t="s">
        <v>837</v>
      </c>
      <c r="M32" s="121"/>
      <c r="N32" s="118"/>
      <c r="O32" s="119"/>
      <c r="P32" s="119"/>
      <c r="Q32" s="120"/>
    </row>
    <row r="33" spans="1:18" s="56" customFormat="1" ht="17.25" x14ac:dyDescent="0.25">
      <c r="A33" s="75">
        <v>1</v>
      </c>
      <c r="B33" s="103"/>
      <c r="C33" s="1204" t="s">
        <v>806</v>
      </c>
      <c r="D33" s="1205"/>
      <c r="E33" s="118"/>
      <c r="F33" s="119"/>
      <c r="G33" s="119"/>
      <c r="H33" s="119"/>
      <c r="I33" s="119"/>
      <c r="J33" s="119"/>
      <c r="K33" s="119"/>
      <c r="L33" s="123"/>
      <c r="M33" s="121"/>
      <c r="N33" s="118"/>
      <c r="O33" s="119"/>
      <c r="P33" s="119"/>
      <c r="Q33" s="120"/>
    </row>
    <row r="34" spans="1:18" s="56" customFormat="1" ht="33" x14ac:dyDescent="0.25">
      <c r="A34" s="75">
        <v>11</v>
      </c>
      <c r="B34" s="103"/>
      <c r="C34" s="1204" t="s">
        <v>807</v>
      </c>
      <c r="D34" s="1205"/>
      <c r="E34" s="118"/>
      <c r="F34" s="119"/>
      <c r="G34" s="119"/>
      <c r="H34" s="119"/>
      <c r="I34" s="119"/>
      <c r="J34" s="119"/>
      <c r="K34" s="119"/>
      <c r="L34" s="107" t="s">
        <v>837</v>
      </c>
      <c r="M34" s="121"/>
      <c r="N34" s="118"/>
      <c r="O34" s="119"/>
      <c r="P34" s="119"/>
      <c r="Q34" s="120"/>
    </row>
    <row r="35" spans="1:18" s="56" customFormat="1" ht="64.5" x14ac:dyDescent="0.25">
      <c r="A35" s="75">
        <v>1111</v>
      </c>
      <c r="B35" s="103"/>
      <c r="C35" s="1204" t="s">
        <v>808</v>
      </c>
      <c r="D35" s="1205"/>
      <c r="E35" s="118"/>
      <c r="F35" s="119"/>
      <c r="G35" s="119"/>
      <c r="H35" s="119"/>
      <c r="I35" s="119"/>
      <c r="J35" s="119"/>
      <c r="K35" s="119"/>
      <c r="L35" s="107" t="s">
        <v>837</v>
      </c>
      <c r="M35" s="121"/>
      <c r="N35" s="118"/>
      <c r="O35" s="119"/>
      <c r="P35" s="119"/>
      <c r="Q35" s="120"/>
    </row>
    <row r="36" spans="1:18" s="56" customFormat="1" ht="17.25" x14ac:dyDescent="0.25">
      <c r="A36" s="75">
        <v>1</v>
      </c>
      <c r="B36" s="103"/>
      <c r="C36" s="1204" t="s">
        <v>461</v>
      </c>
      <c r="D36" s="1205"/>
      <c r="E36" s="118"/>
      <c r="F36" s="119"/>
      <c r="G36" s="119"/>
      <c r="H36" s="119"/>
      <c r="I36" s="119"/>
      <c r="J36" s="119"/>
      <c r="K36" s="119"/>
      <c r="L36" s="107" t="s">
        <v>837</v>
      </c>
      <c r="M36" s="121"/>
      <c r="N36" s="118"/>
      <c r="O36" s="119"/>
      <c r="P36" s="119"/>
      <c r="Q36" s="120"/>
    </row>
    <row r="37" spans="1:18" s="56" customFormat="1" ht="17.25" x14ac:dyDescent="0.25">
      <c r="A37" s="75">
        <v>1</v>
      </c>
      <c r="B37" s="103"/>
      <c r="C37" s="1204" t="s">
        <v>481</v>
      </c>
      <c r="D37" s="1205"/>
      <c r="E37" s="118"/>
      <c r="F37" s="119"/>
      <c r="G37" s="119"/>
      <c r="H37" s="119"/>
      <c r="I37" s="119"/>
      <c r="J37" s="119"/>
      <c r="K37" s="119"/>
      <c r="L37" s="107" t="s">
        <v>837</v>
      </c>
      <c r="M37" s="121"/>
      <c r="N37" s="118"/>
      <c r="O37" s="119"/>
      <c r="P37" s="119"/>
      <c r="Q37" s="120"/>
    </row>
    <row r="38" spans="1:18" s="56" customFormat="1" ht="48.75" x14ac:dyDescent="0.25">
      <c r="A38" s="75">
        <v>111</v>
      </c>
      <c r="B38" s="103"/>
      <c r="C38" s="1204" t="s">
        <v>466</v>
      </c>
      <c r="D38" s="1205"/>
      <c r="E38" s="118"/>
      <c r="F38" s="119"/>
      <c r="G38" s="119"/>
      <c r="H38" s="119"/>
      <c r="I38" s="119"/>
      <c r="J38" s="119"/>
      <c r="K38" s="119"/>
      <c r="L38" s="107" t="s">
        <v>837</v>
      </c>
      <c r="M38" s="121"/>
      <c r="N38" s="118"/>
      <c r="O38" s="119"/>
      <c r="P38" s="119"/>
      <c r="Q38" s="120"/>
    </row>
    <row r="39" spans="1:18" s="56" customFormat="1" ht="17.25" x14ac:dyDescent="0.25">
      <c r="A39" s="75">
        <v>1</v>
      </c>
      <c r="B39" s="103"/>
      <c r="C39" s="1204" t="s">
        <v>2914</v>
      </c>
      <c r="D39" s="1205"/>
      <c r="E39" s="118"/>
      <c r="F39" s="119"/>
      <c r="G39" s="119"/>
      <c r="H39" s="119"/>
      <c r="I39" s="119"/>
      <c r="J39" s="119"/>
      <c r="K39" s="119"/>
      <c r="L39" s="107" t="s">
        <v>837</v>
      </c>
      <c r="M39" s="121"/>
      <c r="N39" s="118"/>
      <c r="O39" s="119"/>
      <c r="P39" s="119"/>
      <c r="Q39" s="120"/>
    </row>
    <row r="40" spans="1:18" s="56" customFormat="1" ht="17.25" x14ac:dyDescent="0.25">
      <c r="A40" s="75">
        <v>1</v>
      </c>
      <c r="B40" s="103"/>
      <c r="C40" s="1204" t="s">
        <v>813</v>
      </c>
      <c r="D40" s="1205"/>
      <c r="E40" s="118"/>
      <c r="F40" s="119"/>
      <c r="G40" s="119"/>
      <c r="H40" s="119"/>
      <c r="I40" s="119"/>
      <c r="J40" s="119"/>
      <c r="K40" s="119"/>
      <c r="L40" s="107" t="s">
        <v>837</v>
      </c>
      <c r="M40" s="121"/>
      <c r="N40" s="118"/>
      <c r="O40" s="119"/>
      <c r="P40" s="119"/>
      <c r="Q40" s="120"/>
    </row>
    <row r="41" spans="1:18" s="56" customFormat="1" ht="33" x14ac:dyDescent="0.25">
      <c r="A41" s="75">
        <v>11</v>
      </c>
      <c r="B41" s="103"/>
      <c r="C41" s="1204" t="s">
        <v>2915</v>
      </c>
      <c r="D41" s="1205"/>
      <c r="E41" s="118"/>
      <c r="F41" s="119"/>
      <c r="G41" s="119"/>
      <c r="H41" s="119"/>
      <c r="I41" s="119"/>
      <c r="J41" s="119"/>
      <c r="K41" s="119"/>
      <c r="L41" s="107" t="s">
        <v>837</v>
      </c>
      <c r="M41" s="121"/>
      <c r="N41" s="118"/>
      <c r="O41" s="119"/>
      <c r="P41" s="119"/>
      <c r="Q41" s="120"/>
    </row>
    <row r="42" spans="1:18" s="72" customFormat="1" ht="33" x14ac:dyDescent="0.25">
      <c r="A42" s="264">
        <v>11</v>
      </c>
      <c r="B42" s="265"/>
      <c r="C42" s="1204" t="s">
        <v>819</v>
      </c>
      <c r="D42" s="1205"/>
      <c r="E42" s="266"/>
      <c r="F42" s="267"/>
      <c r="G42" s="267"/>
      <c r="H42" s="267"/>
      <c r="I42" s="267"/>
      <c r="J42" s="267"/>
      <c r="K42" s="267"/>
      <c r="L42" s="107" t="s">
        <v>837</v>
      </c>
      <c r="M42" s="268"/>
      <c r="N42" s="266"/>
      <c r="O42" s="267"/>
      <c r="P42" s="267"/>
      <c r="Q42" s="269"/>
      <c r="R42" s="56"/>
    </row>
    <row r="43" spans="1:18" s="56" customFormat="1" ht="17.25" x14ac:dyDescent="0.25">
      <c r="A43" s="75">
        <v>1</v>
      </c>
      <c r="B43" s="103"/>
      <c r="C43" s="1204" t="s">
        <v>820</v>
      </c>
      <c r="D43" s="1205"/>
      <c r="E43" s="118"/>
      <c r="F43" s="119"/>
      <c r="G43" s="119"/>
      <c r="H43" s="119"/>
      <c r="I43" s="119"/>
      <c r="J43" s="119"/>
      <c r="K43" s="119"/>
      <c r="L43" s="107" t="s">
        <v>837</v>
      </c>
      <c r="M43" s="121"/>
      <c r="N43" s="118"/>
      <c r="O43" s="119"/>
      <c r="P43" s="119"/>
      <c r="Q43" s="120"/>
    </row>
    <row r="44" spans="1:18" s="56" customFormat="1" ht="17.25" x14ac:dyDescent="0.25">
      <c r="A44" s="75">
        <v>1</v>
      </c>
      <c r="B44" s="103"/>
      <c r="C44" s="1204" t="s">
        <v>823</v>
      </c>
      <c r="D44" s="1205"/>
      <c r="E44" s="118"/>
      <c r="F44" s="119"/>
      <c r="G44" s="119"/>
      <c r="H44" s="119"/>
      <c r="I44" s="119"/>
      <c r="J44" s="119"/>
      <c r="K44" s="119"/>
      <c r="L44" s="107" t="s">
        <v>837</v>
      </c>
      <c r="M44" s="121"/>
      <c r="N44" s="118"/>
      <c r="O44" s="119"/>
      <c r="P44" s="119"/>
      <c r="Q44" s="120"/>
    </row>
    <row r="45" spans="1:18" s="56" customFormat="1" ht="17.25" x14ac:dyDescent="0.25">
      <c r="A45" s="75">
        <v>1</v>
      </c>
      <c r="B45" s="103"/>
      <c r="C45" s="1204" t="s">
        <v>480</v>
      </c>
      <c r="D45" s="1205"/>
      <c r="E45" s="118"/>
      <c r="F45" s="119"/>
      <c r="G45" s="119"/>
      <c r="H45" s="119"/>
      <c r="I45" s="119"/>
      <c r="J45" s="119"/>
      <c r="K45" s="119"/>
      <c r="L45" s="107" t="s">
        <v>837</v>
      </c>
      <c r="M45" s="121"/>
      <c r="N45" s="118"/>
      <c r="O45" s="119"/>
      <c r="P45" s="119"/>
      <c r="Q45" s="120"/>
    </row>
    <row r="46" spans="1:18" s="56" customFormat="1" ht="17.25" x14ac:dyDescent="0.25">
      <c r="A46" s="75">
        <v>1</v>
      </c>
      <c r="B46" s="103"/>
      <c r="C46" s="1185" t="s">
        <v>484</v>
      </c>
      <c r="D46" s="1186"/>
      <c r="E46" s="118"/>
      <c r="F46" s="119"/>
      <c r="G46" s="119"/>
      <c r="H46" s="119"/>
      <c r="I46" s="119"/>
      <c r="J46" s="119"/>
      <c r="K46" s="119"/>
      <c r="L46" s="107" t="s">
        <v>837</v>
      </c>
      <c r="M46" s="121"/>
      <c r="N46" s="118"/>
      <c r="O46" s="119"/>
      <c r="P46" s="119"/>
      <c r="Q46" s="120"/>
    </row>
    <row r="47" spans="1:18" s="56" customFormat="1" ht="33" x14ac:dyDescent="0.25">
      <c r="A47" s="75">
        <v>11</v>
      </c>
      <c r="B47" s="103"/>
      <c r="C47" s="1204" t="s">
        <v>2916</v>
      </c>
      <c r="D47" s="1205"/>
      <c r="E47" s="118"/>
      <c r="F47" s="119"/>
      <c r="G47" s="119"/>
      <c r="H47" s="119"/>
      <c r="I47" s="119"/>
      <c r="J47" s="119"/>
      <c r="K47" s="119"/>
      <c r="L47" s="107" t="s">
        <v>837</v>
      </c>
      <c r="M47" s="121"/>
      <c r="N47" s="118"/>
      <c r="O47" s="119"/>
      <c r="P47" s="119"/>
      <c r="Q47" s="120"/>
    </row>
    <row r="48" spans="1:18" s="56" customFormat="1" ht="33" x14ac:dyDescent="0.25">
      <c r="A48" s="75">
        <v>11</v>
      </c>
      <c r="B48" s="103"/>
      <c r="C48" s="1204" t="s">
        <v>2912</v>
      </c>
      <c r="D48" s="1205"/>
      <c r="E48" s="118"/>
      <c r="F48" s="119"/>
      <c r="G48" s="119"/>
      <c r="H48" s="119"/>
      <c r="I48" s="119"/>
      <c r="J48" s="119"/>
      <c r="K48" s="119"/>
      <c r="L48" s="107" t="s">
        <v>837</v>
      </c>
      <c r="M48" s="121"/>
      <c r="N48" s="118"/>
      <c r="O48" s="119"/>
      <c r="P48" s="119"/>
      <c r="Q48" s="120"/>
    </row>
    <row r="49" spans="1:18" s="56" customFormat="1" ht="33" x14ac:dyDescent="0.25">
      <c r="A49" s="75">
        <v>11</v>
      </c>
      <c r="B49" s="103"/>
      <c r="C49" s="1204" t="s">
        <v>2913</v>
      </c>
      <c r="D49" s="1205"/>
      <c r="E49" s="118"/>
      <c r="F49" s="119"/>
      <c r="G49" s="119"/>
      <c r="H49" s="119"/>
      <c r="I49" s="119"/>
      <c r="J49" s="119"/>
      <c r="K49" s="119"/>
      <c r="L49" s="107" t="s">
        <v>837</v>
      </c>
      <c r="M49" s="121"/>
      <c r="N49" s="118"/>
      <c r="O49" s="119"/>
      <c r="P49" s="119"/>
      <c r="Q49" s="120"/>
    </row>
    <row r="50" spans="1:18" s="56" customFormat="1" ht="17.25" x14ac:dyDescent="0.25">
      <c r="A50" s="75">
        <v>1</v>
      </c>
      <c r="B50" s="103"/>
      <c r="C50" s="1204"/>
      <c r="D50" s="1205"/>
      <c r="E50" s="118"/>
      <c r="F50" s="119"/>
      <c r="G50" s="119"/>
      <c r="H50" s="119"/>
      <c r="I50" s="119"/>
      <c r="J50" s="119"/>
      <c r="K50" s="119"/>
      <c r="L50" s="107" t="s">
        <v>837</v>
      </c>
      <c r="M50" s="121"/>
      <c r="N50" s="118"/>
      <c r="O50" s="119"/>
      <c r="P50" s="119"/>
      <c r="Q50" s="120"/>
    </row>
    <row r="51" spans="1:18" s="56" customFormat="1" ht="16.5" thickBot="1" x14ac:dyDescent="0.3">
      <c r="A51" s="75"/>
      <c r="C51" s="1208" t="s">
        <v>236</v>
      </c>
      <c r="D51" s="1208"/>
      <c r="Q51" s="129"/>
      <c r="R51"/>
    </row>
    <row r="52" spans="1:18" s="56" customFormat="1" ht="49.5" thickBot="1" x14ac:dyDescent="0.3">
      <c r="A52" s="75">
        <v>111</v>
      </c>
      <c r="C52" s="1182"/>
      <c r="D52" s="1183"/>
      <c r="E52" s="1183"/>
      <c r="F52" s="1183"/>
      <c r="G52" s="1183"/>
      <c r="H52" s="1183"/>
      <c r="I52" s="1183"/>
      <c r="J52" s="1183"/>
      <c r="K52" s="1183"/>
      <c r="L52" s="1183"/>
      <c r="M52" s="1183"/>
      <c r="N52" s="1183"/>
      <c r="O52" s="1183"/>
      <c r="P52" s="1183"/>
      <c r="Q52" s="1184"/>
      <c r="R52"/>
    </row>
    <row r="53" spans="1:18" s="56" customFormat="1" ht="15.75" x14ac:dyDescent="0.25">
      <c r="A53" s="75"/>
      <c r="Q53" s="129"/>
      <c r="R53"/>
    </row>
    <row r="54" spans="1:18" s="56" customFormat="1" ht="15.75" x14ac:dyDescent="0.25">
      <c r="A54" s="75"/>
      <c r="Q54" s="129"/>
      <c r="R54"/>
    </row>
    <row r="55" spans="1:18" s="56" customFormat="1" ht="15.75" x14ac:dyDescent="0.25">
      <c r="A55" s="75"/>
      <c r="Q55" s="129"/>
      <c r="R55"/>
    </row>
    <row r="56" spans="1:18" s="56" customFormat="1" ht="15.75" x14ac:dyDescent="0.25">
      <c r="A56" s="75"/>
      <c r="Q56" s="129"/>
      <c r="R56"/>
    </row>
    <row r="57" spans="1:18" s="56" customFormat="1" ht="15.75" x14ac:dyDescent="0.25">
      <c r="A57" s="75"/>
      <c r="Q57" s="129"/>
      <c r="R57"/>
    </row>
  </sheetData>
  <mergeCells count="56">
    <mergeCell ref="Q2:Q4"/>
    <mergeCell ref="O3:O4"/>
    <mergeCell ref="H5:K5"/>
    <mergeCell ref="N5:P5"/>
    <mergeCell ref="H8:K8"/>
    <mergeCell ref="L8:M8"/>
    <mergeCell ref="N8:P8"/>
    <mergeCell ref="D1:P1"/>
    <mergeCell ref="D2:P2"/>
    <mergeCell ref="H6:K6"/>
    <mergeCell ref="N6:P6"/>
    <mergeCell ref="H7:K7"/>
    <mergeCell ref="L7:M7"/>
    <mergeCell ref="N7:P7"/>
    <mergeCell ref="B9:C10"/>
    <mergeCell ref="D9:Q9"/>
    <mergeCell ref="D10:Q10"/>
    <mergeCell ref="B12:D12"/>
    <mergeCell ref="C18:D19"/>
    <mergeCell ref="E18:K18"/>
    <mergeCell ref="L18:M19"/>
    <mergeCell ref="N18:P18"/>
    <mergeCell ref="Q18:Q19"/>
    <mergeCell ref="C22:D22"/>
    <mergeCell ref="C36:D36"/>
    <mergeCell ref="C37:D37"/>
    <mergeCell ref="C31:D31"/>
    <mergeCell ref="C20:D20"/>
    <mergeCell ref="C21:D21"/>
    <mergeCell ref="C23:D23"/>
    <mergeCell ref="C24:D24"/>
    <mergeCell ref="C25:D25"/>
    <mergeCell ref="C26:D26"/>
    <mergeCell ref="C27:D27"/>
    <mergeCell ref="C28:D28"/>
    <mergeCell ref="C29:D29"/>
    <mergeCell ref="C30:D30"/>
    <mergeCell ref="C39:D39"/>
    <mergeCell ref="C40:D40"/>
    <mergeCell ref="C41:D41"/>
    <mergeCell ref="C38:D38"/>
    <mergeCell ref="C32:D32"/>
    <mergeCell ref="C33:D33"/>
    <mergeCell ref="C34:D34"/>
    <mergeCell ref="C35:D35"/>
    <mergeCell ref="C45:D45"/>
    <mergeCell ref="C46:D46"/>
    <mergeCell ref="C47:D47"/>
    <mergeCell ref="C42:D42"/>
    <mergeCell ref="C43:D43"/>
    <mergeCell ref="C44:D44"/>
    <mergeCell ref="C50:D50"/>
    <mergeCell ref="C51:D51"/>
    <mergeCell ref="C52:Q52"/>
    <mergeCell ref="C48:D48"/>
    <mergeCell ref="C49:D49"/>
  </mergeCells>
  <conditionalFormatting sqref="C20:D49">
    <cfRule type="duplicateValues" dxfId="68" priority="397"/>
  </conditionalFormatting>
  <dataValidations count="1">
    <dataValidation type="list" allowBlank="1" showInputMessage="1" showErrorMessage="1" sqref="Q21:Q50" xr:uid="{00000000-0002-0000-2B00-000000000000}">
      <formula1>$I$13:$I$15</formula1>
    </dataValidation>
  </dataValidations>
  <pageMargins left="0.39" right="0.45" top="0.41" bottom="0.41" header="0.31496062992125984" footer="0.31496062992125984"/>
  <pageSetup paperSize="9" scale="57"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3399"/>
    <pageSetUpPr fitToPage="1"/>
  </sheetPr>
  <dimension ref="A1:S35"/>
  <sheetViews>
    <sheetView topLeftCell="A7" workbookViewId="0">
      <selection activeCell="C17" sqref="C17:E17"/>
    </sheetView>
  </sheetViews>
  <sheetFormatPr baseColWidth="10" defaultRowHeight="18.75" customHeight="1" x14ac:dyDescent="0.25"/>
  <cols>
    <col min="1" max="1" width="3.7109375" style="788" customWidth="1"/>
    <col min="2" max="2" width="27.7109375" style="824" customWidth="1"/>
    <col min="3" max="3" width="15.85546875" style="817" customWidth="1"/>
    <col min="4" max="4" width="79.42578125" style="825" customWidth="1"/>
    <col min="5" max="5" width="13.7109375" style="144" customWidth="1"/>
    <col min="6" max="6" width="16.42578125" style="144" customWidth="1"/>
    <col min="7" max="7" width="16.28515625" style="144" customWidth="1"/>
    <col min="8" max="8" width="21.28515625" style="144" customWidth="1"/>
    <col min="9" max="256" width="11.42578125" style="144"/>
    <col min="257" max="257" width="3.7109375" style="144" customWidth="1"/>
    <col min="258" max="258" width="27.7109375" style="144" customWidth="1"/>
    <col min="259" max="259" width="15.85546875" style="144" customWidth="1"/>
    <col min="260" max="260" width="82" style="144" customWidth="1"/>
    <col min="261" max="261" width="13.7109375" style="144" customWidth="1"/>
    <col min="262" max="262" width="16.42578125" style="144" customWidth="1"/>
    <col min="263" max="263" width="22.28515625" style="144" customWidth="1"/>
    <col min="264" max="264" width="21.28515625" style="144" customWidth="1"/>
    <col min="265" max="512" width="11.42578125" style="144"/>
    <col min="513" max="513" width="3.7109375" style="144" customWidth="1"/>
    <col min="514" max="514" width="27.7109375" style="144" customWidth="1"/>
    <col min="515" max="515" width="15.85546875" style="144" customWidth="1"/>
    <col min="516" max="516" width="82" style="144" customWidth="1"/>
    <col min="517" max="517" width="13.7109375" style="144" customWidth="1"/>
    <col min="518" max="518" width="16.42578125" style="144" customWidth="1"/>
    <col min="519" max="519" width="22.28515625" style="144" customWidth="1"/>
    <col min="520" max="520" width="21.28515625" style="144" customWidth="1"/>
    <col min="521" max="768" width="11.42578125" style="144"/>
    <col min="769" max="769" width="3.7109375" style="144" customWidth="1"/>
    <col min="770" max="770" width="27.7109375" style="144" customWidth="1"/>
    <col min="771" max="771" width="15.85546875" style="144" customWidth="1"/>
    <col min="772" max="772" width="82" style="144" customWidth="1"/>
    <col min="773" max="773" width="13.7109375" style="144" customWidth="1"/>
    <col min="774" max="774" width="16.42578125" style="144" customWidth="1"/>
    <col min="775" max="775" width="22.28515625" style="144" customWidth="1"/>
    <col min="776" max="776" width="21.28515625" style="144" customWidth="1"/>
    <col min="777" max="1024" width="11.42578125" style="144"/>
    <col min="1025" max="1025" width="3.7109375" style="144" customWidth="1"/>
    <col min="1026" max="1026" width="27.7109375" style="144" customWidth="1"/>
    <col min="1027" max="1027" width="15.85546875" style="144" customWidth="1"/>
    <col min="1028" max="1028" width="82" style="144" customWidth="1"/>
    <col min="1029" max="1029" width="13.7109375" style="144" customWidth="1"/>
    <col min="1030" max="1030" width="16.42578125" style="144" customWidth="1"/>
    <col min="1031" max="1031" width="22.28515625" style="144" customWidth="1"/>
    <col min="1032" max="1032" width="21.28515625" style="144" customWidth="1"/>
    <col min="1033" max="1280" width="11.42578125" style="144"/>
    <col min="1281" max="1281" width="3.7109375" style="144" customWidth="1"/>
    <col min="1282" max="1282" width="27.7109375" style="144" customWidth="1"/>
    <col min="1283" max="1283" width="15.85546875" style="144" customWidth="1"/>
    <col min="1284" max="1284" width="82" style="144" customWidth="1"/>
    <col min="1285" max="1285" width="13.7109375" style="144" customWidth="1"/>
    <col min="1286" max="1286" width="16.42578125" style="144" customWidth="1"/>
    <col min="1287" max="1287" width="22.28515625" style="144" customWidth="1"/>
    <col min="1288" max="1288" width="21.28515625" style="144" customWidth="1"/>
    <col min="1289" max="1536" width="11.42578125" style="144"/>
    <col min="1537" max="1537" width="3.7109375" style="144" customWidth="1"/>
    <col min="1538" max="1538" width="27.7109375" style="144" customWidth="1"/>
    <col min="1539" max="1539" width="15.85546875" style="144" customWidth="1"/>
    <col min="1540" max="1540" width="82" style="144" customWidth="1"/>
    <col min="1541" max="1541" width="13.7109375" style="144" customWidth="1"/>
    <col min="1542" max="1542" width="16.42578125" style="144" customWidth="1"/>
    <col min="1543" max="1543" width="22.28515625" style="144" customWidth="1"/>
    <col min="1544" max="1544" width="21.28515625" style="144" customWidth="1"/>
    <col min="1545" max="1792" width="11.42578125" style="144"/>
    <col min="1793" max="1793" width="3.7109375" style="144" customWidth="1"/>
    <col min="1794" max="1794" width="27.7109375" style="144" customWidth="1"/>
    <col min="1795" max="1795" width="15.85546875" style="144" customWidth="1"/>
    <col min="1796" max="1796" width="82" style="144" customWidth="1"/>
    <col min="1797" max="1797" width="13.7109375" style="144" customWidth="1"/>
    <col min="1798" max="1798" width="16.42578125" style="144" customWidth="1"/>
    <col min="1799" max="1799" width="22.28515625" style="144" customWidth="1"/>
    <col min="1800" max="1800" width="21.28515625" style="144" customWidth="1"/>
    <col min="1801" max="2048" width="11.42578125" style="144"/>
    <col min="2049" max="2049" width="3.7109375" style="144" customWidth="1"/>
    <col min="2050" max="2050" width="27.7109375" style="144" customWidth="1"/>
    <col min="2051" max="2051" width="15.85546875" style="144" customWidth="1"/>
    <col min="2052" max="2052" width="82" style="144" customWidth="1"/>
    <col min="2053" max="2053" width="13.7109375" style="144" customWidth="1"/>
    <col min="2054" max="2054" width="16.42578125" style="144" customWidth="1"/>
    <col min="2055" max="2055" width="22.28515625" style="144" customWidth="1"/>
    <col min="2056" max="2056" width="21.28515625" style="144" customWidth="1"/>
    <col min="2057" max="2304" width="11.42578125" style="144"/>
    <col min="2305" max="2305" width="3.7109375" style="144" customWidth="1"/>
    <col min="2306" max="2306" width="27.7109375" style="144" customWidth="1"/>
    <col min="2307" max="2307" width="15.85546875" style="144" customWidth="1"/>
    <col min="2308" max="2308" width="82" style="144" customWidth="1"/>
    <col min="2309" max="2309" width="13.7109375" style="144" customWidth="1"/>
    <col min="2310" max="2310" width="16.42578125" style="144" customWidth="1"/>
    <col min="2311" max="2311" width="22.28515625" style="144" customWidth="1"/>
    <col min="2312" max="2312" width="21.28515625" style="144" customWidth="1"/>
    <col min="2313" max="2560" width="11.42578125" style="144"/>
    <col min="2561" max="2561" width="3.7109375" style="144" customWidth="1"/>
    <col min="2562" max="2562" width="27.7109375" style="144" customWidth="1"/>
    <col min="2563" max="2563" width="15.85546875" style="144" customWidth="1"/>
    <col min="2564" max="2564" width="82" style="144" customWidth="1"/>
    <col min="2565" max="2565" width="13.7109375" style="144" customWidth="1"/>
    <col min="2566" max="2566" width="16.42578125" style="144" customWidth="1"/>
    <col min="2567" max="2567" width="22.28515625" style="144" customWidth="1"/>
    <col min="2568" max="2568" width="21.28515625" style="144" customWidth="1"/>
    <col min="2569" max="2816" width="11.42578125" style="144"/>
    <col min="2817" max="2817" width="3.7109375" style="144" customWidth="1"/>
    <col min="2818" max="2818" width="27.7109375" style="144" customWidth="1"/>
    <col min="2819" max="2819" width="15.85546875" style="144" customWidth="1"/>
    <col min="2820" max="2820" width="82" style="144" customWidth="1"/>
    <col min="2821" max="2821" width="13.7109375" style="144" customWidth="1"/>
    <col min="2822" max="2822" width="16.42578125" style="144" customWidth="1"/>
    <col min="2823" max="2823" width="22.28515625" style="144" customWidth="1"/>
    <col min="2824" max="2824" width="21.28515625" style="144" customWidth="1"/>
    <col min="2825" max="3072" width="11.42578125" style="144"/>
    <col min="3073" max="3073" width="3.7109375" style="144" customWidth="1"/>
    <col min="3074" max="3074" width="27.7109375" style="144" customWidth="1"/>
    <col min="3075" max="3075" width="15.85546875" style="144" customWidth="1"/>
    <col min="3076" max="3076" width="82" style="144" customWidth="1"/>
    <col min="3077" max="3077" width="13.7109375" style="144" customWidth="1"/>
    <col min="3078" max="3078" width="16.42578125" style="144" customWidth="1"/>
    <col min="3079" max="3079" width="22.28515625" style="144" customWidth="1"/>
    <col min="3080" max="3080" width="21.28515625" style="144" customWidth="1"/>
    <col min="3081" max="3328" width="11.42578125" style="144"/>
    <col min="3329" max="3329" width="3.7109375" style="144" customWidth="1"/>
    <col min="3330" max="3330" width="27.7109375" style="144" customWidth="1"/>
    <col min="3331" max="3331" width="15.85546875" style="144" customWidth="1"/>
    <col min="3332" max="3332" width="82" style="144" customWidth="1"/>
    <col min="3333" max="3333" width="13.7109375" style="144" customWidth="1"/>
    <col min="3334" max="3334" width="16.42578125" style="144" customWidth="1"/>
    <col min="3335" max="3335" width="22.28515625" style="144" customWidth="1"/>
    <col min="3336" max="3336" width="21.28515625" style="144" customWidth="1"/>
    <col min="3337" max="3584" width="11.42578125" style="144"/>
    <col min="3585" max="3585" width="3.7109375" style="144" customWidth="1"/>
    <col min="3586" max="3586" width="27.7109375" style="144" customWidth="1"/>
    <col min="3587" max="3587" width="15.85546875" style="144" customWidth="1"/>
    <col min="3588" max="3588" width="82" style="144" customWidth="1"/>
    <col min="3589" max="3589" width="13.7109375" style="144" customWidth="1"/>
    <col min="3590" max="3590" width="16.42578125" style="144" customWidth="1"/>
    <col min="3591" max="3591" width="22.28515625" style="144" customWidth="1"/>
    <col min="3592" max="3592" width="21.28515625" style="144" customWidth="1"/>
    <col min="3593" max="3840" width="11.42578125" style="144"/>
    <col min="3841" max="3841" width="3.7109375" style="144" customWidth="1"/>
    <col min="3842" max="3842" width="27.7109375" style="144" customWidth="1"/>
    <col min="3843" max="3843" width="15.85546875" style="144" customWidth="1"/>
    <col min="3844" max="3844" width="82" style="144" customWidth="1"/>
    <col min="3845" max="3845" width="13.7109375" style="144" customWidth="1"/>
    <col min="3846" max="3846" width="16.42578125" style="144" customWidth="1"/>
    <col min="3847" max="3847" width="22.28515625" style="144" customWidth="1"/>
    <col min="3848" max="3848" width="21.28515625" style="144" customWidth="1"/>
    <col min="3849" max="4096" width="11.42578125" style="144"/>
    <col min="4097" max="4097" width="3.7109375" style="144" customWidth="1"/>
    <col min="4098" max="4098" width="27.7109375" style="144" customWidth="1"/>
    <col min="4099" max="4099" width="15.85546875" style="144" customWidth="1"/>
    <col min="4100" max="4100" width="82" style="144" customWidth="1"/>
    <col min="4101" max="4101" width="13.7109375" style="144" customWidth="1"/>
    <col min="4102" max="4102" width="16.42578125" style="144" customWidth="1"/>
    <col min="4103" max="4103" width="22.28515625" style="144" customWidth="1"/>
    <col min="4104" max="4104" width="21.28515625" style="144" customWidth="1"/>
    <col min="4105" max="4352" width="11.42578125" style="144"/>
    <col min="4353" max="4353" width="3.7109375" style="144" customWidth="1"/>
    <col min="4354" max="4354" width="27.7109375" style="144" customWidth="1"/>
    <col min="4355" max="4355" width="15.85546875" style="144" customWidth="1"/>
    <col min="4356" max="4356" width="82" style="144" customWidth="1"/>
    <col min="4357" max="4357" width="13.7109375" style="144" customWidth="1"/>
    <col min="4358" max="4358" width="16.42578125" style="144" customWidth="1"/>
    <col min="4359" max="4359" width="22.28515625" style="144" customWidth="1"/>
    <col min="4360" max="4360" width="21.28515625" style="144" customWidth="1"/>
    <col min="4361" max="4608" width="11.42578125" style="144"/>
    <col min="4609" max="4609" width="3.7109375" style="144" customWidth="1"/>
    <col min="4610" max="4610" width="27.7109375" style="144" customWidth="1"/>
    <col min="4611" max="4611" width="15.85546875" style="144" customWidth="1"/>
    <col min="4612" max="4612" width="82" style="144" customWidth="1"/>
    <col min="4613" max="4613" width="13.7109375" style="144" customWidth="1"/>
    <col min="4614" max="4614" width="16.42578125" style="144" customWidth="1"/>
    <col min="4615" max="4615" width="22.28515625" style="144" customWidth="1"/>
    <col min="4616" max="4616" width="21.28515625" style="144" customWidth="1"/>
    <col min="4617" max="4864" width="11.42578125" style="144"/>
    <col min="4865" max="4865" width="3.7109375" style="144" customWidth="1"/>
    <col min="4866" max="4866" width="27.7109375" style="144" customWidth="1"/>
    <col min="4867" max="4867" width="15.85546875" style="144" customWidth="1"/>
    <col min="4868" max="4868" width="82" style="144" customWidth="1"/>
    <col min="4869" max="4869" width="13.7109375" style="144" customWidth="1"/>
    <col min="4870" max="4870" width="16.42578125" style="144" customWidth="1"/>
    <col min="4871" max="4871" width="22.28515625" style="144" customWidth="1"/>
    <col min="4872" max="4872" width="21.28515625" style="144" customWidth="1"/>
    <col min="4873" max="5120" width="11.42578125" style="144"/>
    <col min="5121" max="5121" width="3.7109375" style="144" customWidth="1"/>
    <col min="5122" max="5122" width="27.7109375" style="144" customWidth="1"/>
    <col min="5123" max="5123" width="15.85546875" style="144" customWidth="1"/>
    <col min="5124" max="5124" width="82" style="144" customWidth="1"/>
    <col min="5125" max="5125" width="13.7109375" style="144" customWidth="1"/>
    <col min="5126" max="5126" width="16.42578125" style="144" customWidth="1"/>
    <col min="5127" max="5127" width="22.28515625" style="144" customWidth="1"/>
    <col min="5128" max="5128" width="21.28515625" style="144" customWidth="1"/>
    <col min="5129" max="5376" width="11.42578125" style="144"/>
    <col min="5377" max="5377" width="3.7109375" style="144" customWidth="1"/>
    <col min="5378" max="5378" width="27.7109375" style="144" customWidth="1"/>
    <col min="5379" max="5379" width="15.85546875" style="144" customWidth="1"/>
    <col min="5380" max="5380" width="82" style="144" customWidth="1"/>
    <col min="5381" max="5381" width="13.7109375" style="144" customWidth="1"/>
    <col min="5382" max="5382" width="16.42578125" style="144" customWidth="1"/>
    <col min="5383" max="5383" width="22.28515625" style="144" customWidth="1"/>
    <col min="5384" max="5384" width="21.28515625" style="144" customWidth="1"/>
    <col min="5385" max="5632" width="11.42578125" style="144"/>
    <col min="5633" max="5633" width="3.7109375" style="144" customWidth="1"/>
    <col min="5634" max="5634" width="27.7109375" style="144" customWidth="1"/>
    <col min="5635" max="5635" width="15.85546875" style="144" customWidth="1"/>
    <col min="5636" max="5636" width="82" style="144" customWidth="1"/>
    <col min="5637" max="5637" width="13.7109375" style="144" customWidth="1"/>
    <col min="5638" max="5638" width="16.42578125" style="144" customWidth="1"/>
    <col min="5639" max="5639" width="22.28515625" style="144" customWidth="1"/>
    <col min="5640" max="5640" width="21.28515625" style="144" customWidth="1"/>
    <col min="5641" max="5888" width="11.42578125" style="144"/>
    <col min="5889" max="5889" width="3.7109375" style="144" customWidth="1"/>
    <col min="5890" max="5890" width="27.7109375" style="144" customWidth="1"/>
    <col min="5891" max="5891" width="15.85546875" style="144" customWidth="1"/>
    <col min="5892" max="5892" width="82" style="144" customWidth="1"/>
    <col min="5893" max="5893" width="13.7109375" style="144" customWidth="1"/>
    <col min="5894" max="5894" width="16.42578125" style="144" customWidth="1"/>
    <col min="5895" max="5895" width="22.28515625" style="144" customWidth="1"/>
    <col min="5896" max="5896" width="21.28515625" style="144" customWidth="1"/>
    <col min="5897" max="6144" width="11.42578125" style="144"/>
    <col min="6145" max="6145" width="3.7109375" style="144" customWidth="1"/>
    <col min="6146" max="6146" width="27.7109375" style="144" customWidth="1"/>
    <col min="6147" max="6147" width="15.85546875" style="144" customWidth="1"/>
    <col min="6148" max="6148" width="82" style="144" customWidth="1"/>
    <col min="6149" max="6149" width="13.7109375" style="144" customWidth="1"/>
    <col min="6150" max="6150" width="16.42578125" style="144" customWidth="1"/>
    <col min="6151" max="6151" width="22.28515625" style="144" customWidth="1"/>
    <col min="6152" max="6152" width="21.28515625" style="144" customWidth="1"/>
    <col min="6153" max="6400" width="11.42578125" style="144"/>
    <col min="6401" max="6401" width="3.7109375" style="144" customWidth="1"/>
    <col min="6402" max="6402" width="27.7109375" style="144" customWidth="1"/>
    <col min="6403" max="6403" width="15.85546875" style="144" customWidth="1"/>
    <col min="6404" max="6404" width="82" style="144" customWidth="1"/>
    <col min="6405" max="6405" width="13.7109375" style="144" customWidth="1"/>
    <col min="6406" max="6406" width="16.42578125" style="144" customWidth="1"/>
    <col min="6407" max="6407" width="22.28515625" style="144" customWidth="1"/>
    <col min="6408" max="6408" width="21.28515625" style="144" customWidth="1"/>
    <col min="6409" max="6656" width="11.42578125" style="144"/>
    <col min="6657" max="6657" width="3.7109375" style="144" customWidth="1"/>
    <col min="6658" max="6658" width="27.7109375" style="144" customWidth="1"/>
    <col min="6659" max="6659" width="15.85546875" style="144" customWidth="1"/>
    <col min="6660" max="6660" width="82" style="144" customWidth="1"/>
    <col min="6661" max="6661" width="13.7109375" style="144" customWidth="1"/>
    <col min="6662" max="6662" width="16.42578125" style="144" customWidth="1"/>
    <col min="6663" max="6663" width="22.28515625" style="144" customWidth="1"/>
    <col min="6664" max="6664" width="21.28515625" style="144" customWidth="1"/>
    <col min="6665" max="6912" width="11.42578125" style="144"/>
    <col min="6913" max="6913" width="3.7109375" style="144" customWidth="1"/>
    <col min="6914" max="6914" width="27.7109375" style="144" customWidth="1"/>
    <col min="6915" max="6915" width="15.85546875" style="144" customWidth="1"/>
    <col min="6916" max="6916" width="82" style="144" customWidth="1"/>
    <col min="6917" max="6917" width="13.7109375" style="144" customWidth="1"/>
    <col min="6918" max="6918" width="16.42578125" style="144" customWidth="1"/>
    <col min="6919" max="6919" width="22.28515625" style="144" customWidth="1"/>
    <col min="6920" max="6920" width="21.28515625" style="144" customWidth="1"/>
    <col min="6921" max="7168" width="11.42578125" style="144"/>
    <col min="7169" max="7169" width="3.7109375" style="144" customWidth="1"/>
    <col min="7170" max="7170" width="27.7109375" style="144" customWidth="1"/>
    <col min="7171" max="7171" width="15.85546875" style="144" customWidth="1"/>
    <col min="7172" max="7172" width="82" style="144" customWidth="1"/>
    <col min="7173" max="7173" width="13.7109375" style="144" customWidth="1"/>
    <col min="7174" max="7174" width="16.42578125" style="144" customWidth="1"/>
    <col min="7175" max="7175" width="22.28515625" style="144" customWidth="1"/>
    <col min="7176" max="7176" width="21.28515625" style="144" customWidth="1"/>
    <col min="7177" max="7424" width="11.42578125" style="144"/>
    <col min="7425" max="7425" width="3.7109375" style="144" customWidth="1"/>
    <col min="7426" max="7426" width="27.7109375" style="144" customWidth="1"/>
    <col min="7427" max="7427" width="15.85546875" style="144" customWidth="1"/>
    <col min="7428" max="7428" width="82" style="144" customWidth="1"/>
    <col min="7429" max="7429" width="13.7109375" style="144" customWidth="1"/>
    <col min="7430" max="7430" width="16.42578125" style="144" customWidth="1"/>
    <col min="7431" max="7431" width="22.28515625" style="144" customWidth="1"/>
    <col min="7432" max="7432" width="21.28515625" style="144" customWidth="1"/>
    <col min="7433" max="7680" width="11.42578125" style="144"/>
    <col min="7681" max="7681" width="3.7109375" style="144" customWidth="1"/>
    <col min="7682" max="7682" width="27.7109375" style="144" customWidth="1"/>
    <col min="7683" max="7683" width="15.85546875" style="144" customWidth="1"/>
    <col min="7684" max="7684" width="82" style="144" customWidth="1"/>
    <col min="7685" max="7685" width="13.7109375" style="144" customWidth="1"/>
    <col min="7686" max="7686" width="16.42578125" style="144" customWidth="1"/>
    <col min="7687" max="7687" width="22.28515625" style="144" customWidth="1"/>
    <col min="7688" max="7688" width="21.28515625" style="144" customWidth="1"/>
    <col min="7689" max="7936" width="11.42578125" style="144"/>
    <col min="7937" max="7937" width="3.7109375" style="144" customWidth="1"/>
    <col min="7938" max="7938" width="27.7109375" style="144" customWidth="1"/>
    <col min="7939" max="7939" width="15.85546875" style="144" customWidth="1"/>
    <col min="7940" max="7940" width="82" style="144" customWidth="1"/>
    <col min="7941" max="7941" width="13.7109375" style="144" customWidth="1"/>
    <col min="7942" max="7942" width="16.42578125" style="144" customWidth="1"/>
    <col min="7943" max="7943" width="22.28515625" style="144" customWidth="1"/>
    <col min="7944" max="7944" width="21.28515625" style="144" customWidth="1"/>
    <col min="7945" max="8192" width="11.42578125" style="144"/>
    <col min="8193" max="8193" width="3.7109375" style="144" customWidth="1"/>
    <col min="8194" max="8194" width="27.7109375" style="144" customWidth="1"/>
    <col min="8195" max="8195" width="15.85546875" style="144" customWidth="1"/>
    <col min="8196" max="8196" width="82" style="144" customWidth="1"/>
    <col min="8197" max="8197" width="13.7109375" style="144" customWidth="1"/>
    <col min="8198" max="8198" width="16.42578125" style="144" customWidth="1"/>
    <col min="8199" max="8199" width="22.28515625" style="144" customWidth="1"/>
    <col min="8200" max="8200" width="21.28515625" style="144" customWidth="1"/>
    <col min="8201" max="8448" width="11.42578125" style="144"/>
    <col min="8449" max="8449" width="3.7109375" style="144" customWidth="1"/>
    <col min="8450" max="8450" width="27.7109375" style="144" customWidth="1"/>
    <col min="8451" max="8451" width="15.85546875" style="144" customWidth="1"/>
    <col min="8452" max="8452" width="82" style="144" customWidth="1"/>
    <col min="8453" max="8453" width="13.7109375" style="144" customWidth="1"/>
    <col min="8454" max="8454" width="16.42578125" style="144" customWidth="1"/>
    <col min="8455" max="8455" width="22.28515625" style="144" customWidth="1"/>
    <col min="8456" max="8456" width="21.28515625" style="144" customWidth="1"/>
    <col min="8457" max="8704" width="11.42578125" style="144"/>
    <col min="8705" max="8705" width="3.7109375" style="144" customWidth="1"/>
    <col min="8706" max="8706" width="27.7109375" style="144" customWidth="1"/>
    <col min="8707" max="8707" width="15.85546875" style="144" customWidth="1"/>
    <col min="8708" max="8708" width="82" style="144" customWidth="1"/>
    <col min="8709" max="8709" width="13.7109375" style="144" customWidth="1"/>
    <col min="8710" max="8710" width="16.42578125" style="144" customWidth="1"/>
    <col min="8711" max="8711" width="22.28515625" style="144" customWidth="1"/>
    <col min="8712" max="8712" width="21.28515625" style="144" customWidth="1"/>
    <col min="8713" max="8960" width="11.42578125" style="144"/>
    <col min="8961" max="8961" width="3.7109375" style="144" customWidth="1"/>
    <col min="8962" max="8962" width="27.7109375" style="144" customWidth="1"/>
    <col min="8963" max="8963" width="15.85546875" style="144" customWidth="1"/>
    <col min="8964" max="8964" width="82" style="144" customWidth="1"/>
    <col min="8965" max="8965" width="13.7109375" style="144" customWidth="1"/>
    <col min="8966" max="8966" width="16.42578125" style="144" customWidth="1"/>
    <col min="8967" max="8967" width="22.28515625" style="144" customWidth="1"/>
    <col min="8968" max="8968" width="21.28515625" style="144" customWidth="1"/>
    <col min="8969" max="9216" width="11.42578125" style="144"/>
    <col min="9217" max="9217" width="3.7109375" style="144" customWidth="1"/>
    <col min="9218" max="9218" width="27.7109375" style="144" customWidth="1"/>
    <col min="9219" max="9219" width="15.85546875" style="144" customWidth="1"/>
    <col min="9220" max="9220" width="82" style="144" customWidth="1"/>
    <col min="9221" max="9221" width="13.7109375" style="144" customWidth="1"/>
    <col min="9222" max="9222" width="16.42578125" style="144" customWidth="1"/>
    <col min="9223" max="9223" width="22.28515625" style="144" customWidth="1"/>
    <col min="9224" max="9224" width="21.28515625" style="144" customWidth="1"/>
    <col min="9225" max="9472" width="11.42578125" style="144"/>
    <col min="9473" max="9473" width="3.7109375" style="144" customWidth="1"/>
    <col min="9474" max="9474" width="27.7109375" style="144" customWidth="1"/>
    <col min="9475" max="9475" width="15.85546875" style="144" customWidth="1"/>
    <col min="9476" max="9476" width="82" style="144" customWidth="1"/>
    <col min="9477" max="9477" width="13.7109375" style="144" customWidth="1"/>
    <col min="9478" max="9478" width="16.42578125" style="144" customWidth="1"/>
    <col min="9479" max="9479" width="22.28515625" style="144" customWidth="1"/>
    <col min="9480" max="9480" width="21.28515625" style="144" customWidth="1"/>
    <col min="9481" max="9728" width="11.42578125" style="144"/>
    <col min="9729" max="9729" width="3.7109375" style="144" customWidth="1"/>
    <col min="9730" max="9730" width="27.7109375" style="144" customWidth="1"/>
    <col min="9731" max="9731" width="15.85546875" style="144" customWidth="1"/>
    <col min="9732" max="9732" width="82" style="144" customWidth="1"/>
    <col min="9733" max="9733" width="13.7109375" style="144" customWidth="1"/>
    <col min="9734" max="9734" width="16.42578125" style="144" customWidth="1"/>
    <col min="9735" max="9735" width="22.28515625" style="144" customWidth="1"/>
    <col min="9736" max="9736" width="21.28515625" style="144" customWidth="1"/>
    <col min="9737" max="9984" width="11.42578125" style="144"/>
    <col min="9985" max="9985" width="3.7109375" style="144" customWidth="1"/>
    <col min="9986" max="9986" width="27.7109375" style="144" customWidth="1"/>
    <col min="9987" max="9987" width="15.85546875" style="144" customWidth="1"/>
    <col min="9988" max="9988" width="82" style="144" customWidth="1"/>
    <col min="9989" max="9989" width="13.7109375" style="144" customWidth="1"/>
    <col min="9990" max="9990" width="16.42578125" style="144" customWidth="1"/>
    <col min="9991" max="9991" width="22.28515625" style="144" customWidth="1"/>
    <col min="9992" max="9992" width="21.28515625" style="144" customWidth="1"/>
    <col min="9993" max="10240" width="11.42578125" style="144"/>
    <col min="10241" max="10241" width="3.7109375" style="144" customWidth="1"/>
    <col min="10242" max="10242" width="27.7109375" style="144" customWidth="1"/>
    <col min="10243" max="10243" width="15.85546875" style="144" customWidth="1"/>
    <col min="10244" max="10244" width="82" style="144" customWidth="1"/>
    <col min="10245" max="10245" width="13.7109375" style="144" customWidth="1"/>
    <col min="10246" max="10246" width="16.42578125" style="144" customWidth="1"/>
    <col min="10247" max="10247" width="22.28515625" style="144" customWidth="1"/>
    <col min="10248" max="10248" width="21.28515625" style="144" customWidth="1"/>
    <col min="10249" max="10496" width="11.42578125" style="144"/>
    <col min="10497" max="10497" width="3.7109375" style="144" customWidth="1"/>
    <col min="10498" max="10498" width="27.7109375" style="144" customWidth="1"/>
    <col min="10499" max="10499" width="15.85546875" style="144" customWidth="1"/>
    <col min="10500" max="10500" width="82" style="144" customWidth="1"/>
    <col min="10501" max="10501" width="13.7109375" style="144" customWidth="1"/>
    <col min="10502" max="10502" width="16.42578125" style="144" customWidth="1"/>
    <col min="10503" max="10503" width="22.28515625" style="144" customWidth="1"/>
    <col min="10504" max="10504" width="21.28515625" style="144" customWidth="1"/>
    <col min="10505" max="10752" width="11.42578125" style="144"/>
    <col min="10753" max="10753" width="3.7109375" style="144" customWidth="1"/>
    <col min="10754" max="10754" width="27.7109375" style="144" customWidth="1"/>
    <col min="10755" max="10755" width="15.85546875" style="144" customWidth="1"/>
    <col min="10756" max="10756" width="82" style="144" customWidth="1"/>
    <col min="10757" max="10757" width="13.7109375" style="144" customWidth="1"/>
    <col min="10758" max="10758" width="16.42578125" style="144" customWidth="1"/>
    <col min="10759" max="10759" width="22.28515625" style="144" customWidth="1"/>
    <col min="10760" max="10760" width="21.28515625" style="144" customWidth="1"/>
    <col min="10761" max="11008" width="11.42578125" style="144"/>
    <col min="11009" max="11009" width="3.7109375" style="144" customWidth="1"/>
    <col min="11010" max="11010" width="27.7109375" style="144" customWidth="1"/>
    <col min="11011" max="11011" width="15.85546875" style="144" customWidth="1"/>
    <col min="11012" max="11012" width="82" style="144" customWidth="1"/>
    <col min="11013" max="11013" width="13.7109375" style="144" customWidth="1"/>
    <col min="11014" max="11014" width="16.42578125" style="144" customWidth="1"/>
    <col min="11015" max="11015" width="22.28515625" style="144" customWidth="1"/>
    <col min="11016" max="11016" width="21.28515625" style="144" customWidth="1"/>
    <col min="11017" max="11264" width="11.42578125" style="144"/>
    <col min="11265" max="11265" width="3.7109375" style="144" customWidth="1"/>
    <col min="11266" max="11266" width="27.7109375" style="144" customWidth="1"/>
    <col min="11267" max="11267" width="15.85546875" style="144" customWidth="1"/>
    <col min="11268" max="11268" width="82" style="144" customWidth="1"/>
    <col min="11269" max="11269" width="13.7109375" style="144" customWidth="1"/>
    <col min="11270" max="11270" width="16.42578125" style="144" customWidth="1"/>
    <col min="11271" max="11271" width="22.28515625" style="144" customWidth="1"/>
    <col min="11272" max="11272" width="21.28515625" style="144" customWidth="1"/>
    <col min="11273" max="11520" width="11.42578125" style="144"/>
    <col min="11521" max="11521" width="3.7109375" style="144" customWidth="1"/>
    <col min="11522" max="11522" width="27.7109375" style="144" customWidth="1"/>
    <col min="11523" max="11523" width="15.85546875" style="144" customWidth="1"/>
    <col min="11524" max="11524" width="82" style="144" customWidth="1"/>
    <col min="11525" max="11525" width="13.7109375" style="144" customWidth="1"/>
    <col min="11526" max="11526" width="16.42578125" style="144" customWidth="1"/>
    <col min="11527" max="11527" width="22.28515625" style="144" customWidth="1"/>
    <col min="11528" max="11528" width="21.28515625" style="144" customWidth="1"/>
    <col min="11529" max="11776" width="11.42578125" style="144"/>
    <col min="11777" max="11777" width="3.7109375" style="144" customWidth="1"/>
    <col min="11778" max="11778" width="27.7109375" style="144" customWidth="1"/>
    <col min="11779" max="11779" width="15.85546875" style="144" customWidth="1"/>
    <col min="11780" max="11780" width="82" style="144" customWidth="1"/>
    <col min="11781" max="11781" width="13.7109375" style="144" customWidth="1"/>
    <col min="11782" max="11782" width="16.42578125" style="144" customWidth="1"/>
    <col min="11783" max="11783" width="22.28515625" style="144" customWidth="1"/>
    <col min="11784" max="11784" width="21.28515625" style="144" customWidth="1"/>
    <col min="11785" max="12032" width="11.42578125" style="144"/>
    <col min="12033" max="12033" width="3.7109375" style="144" customWidth="1"/>
    <col min="12034" max="12034" width="27.7109375" style="144" customWidth="1"/>
    <col min="12035" max="12035" width="15.85546875" style="144" customWidth="1"/>
    <col min="12036" max="12036" width="82" style="144" customWidth="1"/>
    <col min="12037" max="12037" width="13.7109375" style="144" customWidth="1"/>
    <col min="12038" max="12038" width="16.42578125" style="144" customWidth="1"/>
    <col min="12039" max="12039" width="22.28515625" style="144" customWidth="1"/>
    <col min="12040" max="12040" width="21.28515625" style="144" customWidth="1"/>
    <col min="12041" max="12288" width="11.42578125" style="144"/>
    <col min="12289" max="12289" width="3.7109375" style="144" customWidth="1"/>
    <col min="12290" max="12290" width="27.7109375" style="144" customWidth="1"/>
    <col min="12291" max="12291" width="15.85546875" style="144" customWidth="1"/>
    <col min="12292" max="12292" width="82" style="144" customWidth="1"/>
    <col min="12293" max="12293" width="13.7109375" style="144" customWidth="1"/>
    <col min="12294" max="12294" width="16.42578125" style="144" customWidth="1"/>
    <col min="12295" max="12295" width="22.28515625" style="144" customWidth="1"/>
    <col min="12296" max="12296" width="21.28515625" style="144" customWidth="1"/>
    <col min="12297" max="12544" width="11.42578125" style="144"/>
    <col min="12545" max="12545" width="3.7109375" style="144" customWidth="1"/>
    <col min="12546" max="12546" width="27.7109375" style="144" customWidth="1"/>
    <col min="12547" max="12547" width="15.85546875" style="144" customWidth="1"/>
    <col min="12548" max="12548" width="82" style="144" customWidth="1"/>
    <col min="12549" max="12549" width="13.7109375" style="144" customWidth="1"/>
    <col min="12550" max="12550" width="16.42578125" style="144" customWidth="1"/>
    <col min="12551" max="12551" width="22.28515625" style="144" customWidth="1"/>
    <col min="12552" max="12552" width="21.28515625" style="144" customWidth="1"/>
    <col min="12553" max="12800" width="11.42578125" style="144"/>
    <col min="12801" max="12801" width="3.7109375" style="144" customWidth="1"/>
    <col min="12802" max="12802" width="27.7109375" style="144" customWidth="1"/>
    <col min="12803" max="12803" width="15.85546875" style="144" customWidth="1"/>
    <col min="12804" max="12804" width="82" style="144" customWidth="1"/>
    <col min="12805" max="12805" width="13.7109375" style="144" customWidth="1"/>
    <col min="12806" max="12806" width="16.42578125" style="144" customWidth="1"/>
    <col min="12807" max="12807" width="22.28515625" style="144" customWidth="1"/>
    <col min="12808" max="12808" width="21.28515625" style="144" customWidth="1"/>
    <col min="12809" max="13056" width="11.42578125" style="144"/>
    <col min="13057" max="13057" width="3.7109375" style="144" customWidth="1"/>
    <col min="13058" max="13058" width="27.7109375" style="144" customWidth="1"/>
    <col min="13059" max="13059" width="15.85546875" style="144" customWidth="1"/>
    <col min="13060" max="13060" width="82" style="144" customWidth="1"/>
    <col min="13061" max="13061" width="13.7109375" style="144" customWidth="1"/>
    <col min="13062" max="13062" width="16.42578125" style="144" customWidth="1"/>
    <col min="13063" max="13063" width="22.28515625" style="144" customWidth="1"/>
    <col min="13064" max="13064" width="21.28515625" style="144" customWidth="1"/>
    <col min="13065" max="13312" width="11.42578125" style="144"/>
    <col min="13313" max="13313" width="3.7109375" style="144" customWidth="1"/>
    <col min="13314" max="13314" width="27.7109375" style="144" customWidth="1"/>
    <col min="13315" max="13315" width="15.85546875" style="144" customWidth="1"/>
    <col min="13316" max="13316" width="82" style="144" customWidth="1"/>
    <col min="13317" max="13317" width="13.7109375" style="144" customWidth="1"/>
    <col min="13318" max="13318" width="16.42578125" style="144" customWidth="1"/>
    <col min="13319" max="13319" width="22.28515625" style="144" customWidth="1"/>
    <col min="13320" max="13320" width="21.28515625" style="144" customWidth="1"/>
    <col min="13321" max="13568" width="11.42578125" style="144"/>
    <col min="13569" max="13569" width="3.7109375" style="144" customWidth="1"/>
    <col min="13570" max="13570" width="27.7109375" style="144" customWidth="1"/>
    <col min="13571" max="13571" width="15.85546875" style="144" customWidth="1"/>
    <col min="13572" max="13572" width="82" style="144" customWidth="1"/>
    <col min="13573" max="13573" width="13.7109375" style="144" customWidth="1"/>
    <col min="13574" max="13574" width="16.42578125" style="144" customWidth="1"/>
    <col min="13575" max="13575" width="22.28515625" style="144" customWidth="1"/>
    <col min="13576" max="13576" width="21.28515625" style="144" customWidth="1"/>
    <col min="13577" max="13824" width="11.42578125" style="144"/>
    <col min="13825" max="13825" width="3.7109375" style="144" customWidth="1"/>
    <col min="13826" max="13826" width="27.7109375" style="144" customWidth="1"/>
    <col min="13827" max="13827" width="15.85546875" style="144" customWidth="1"/>
    <col min="13828" max="13828" width="82" style="144" customWidth="1"/>
    <col min="13829" max="13829" width="13.7109375" style="144" customWidth="1"/>
    <col min="13830" max="13830" width="16.42578125" style="144" customWidth="1"/>
    <col min="13831" max="13831" width="22.28515625" style="144" customWidth="1"/>
    <col min="13832" max="13832" width="21.28515625" style="144" customWidth="1"/>
    <col min="13833" max="14080" width="11.42578125" style="144"/>
    <col min="14081" max="14081" width="3.7109375" style="144" customWidth="1"/>
    <col min="14082" max="14082" width="27.7109375" style="144" customWidth="1"/>
    <col min="14083" max="14083" width="15.85546875" style="144" customWidth="1"/>
    <col min="14084" max="14084" width="82" style="144" customWidth="1"/>
    <col min="14085" max="14085" width="13.7109375" style="144" customWidth="1"/>
    <col min="14086" max="14086" width="16.42578125" style="144" customWidth="1"/>
    <col min="14087" max="14087" width="22.28515625" style="144" customWidth="1"/>
    <col min="14088" max="14088" width="21.28515625" style="144" customWidth="1"/>
    <col min="14089" max="14336" width="11.42578125" style="144"/>
    <col min="14337" max="14337" width="3.7109375" style="144" customWidth="1"/>
    <col min="14338" max="14338" width="27.7109375" style="144" customWidth="1"/>
    <col min="14339" max="14339" width="15.85546875" style="144" customWidth="1"/>
    <col min="14340" max="14340" width="82" style="144" customWidth="1"/>
    <col min="14341" max="14341" width="13.7109375" style="144" customWidth="1"/>
    <col min="14342" max="14342" width="16.42578125" style="144" customWidth="1"/>
    <col min="14343" max="14343" width="22.28515625" style="144" customWidth="1"/>
    <col min="14344" max="14344" width="21.28515625" style="144" customWidth="1"/>
    <col min="14345" max="14592" width="11.42578125" style="144"/>
    <col min="14593" max="14593" width="3.7109375" style="144" customWidth="1"/>
    <col min="14594" max="14594" width="27.7109375" style="144" customWidth="1"/>
    <col min="14595" max="14595" width="15.85546875" style="144" customWidth="1"/>
    <col min="14596" max="14596" width="82" style="144" customWidth="1"/>
    <col min="14597" max="14597" width="13.7109375" style="144" customWidth="1"/>
    <col min="14598" max="14598" width="16.42578125" style="144" customWidth="1"/>
    <col min="14599" max="14599" width="22.28515625" style="144" customWidth="1"/>
    <col min="14600" max="14600" width="21.28515625" style="144" customWidth="1"/>
    <col min="14601" max="14848" width="11.42578125" style="144"/>
    <col min="14849" max="14849" width="3.7109375" style="144" customWidth="1"/>
    <col min="14850" max="14850" width="27.7109375" style="144" customWidth="1"/>
    <col min="14851" max="14851" width="15.85546875" style="144" customWidth="1"/>
    <col min="14852" max="14852" width="82" style="144" customWidth="1"/>
    <col min="14853" max="14853" width="13.7109375" style="144" customWidth="1"/>
    <col min="14854" max="14854" width="16.42578125" style="144" customWidth="1"/>
    <col min="14855" max="14855" width="22.28515625" style="144" customWidth="1"/>
    <col min="14856" max="14856" width="21.28515625" style="144" customWidth="1"/>
    <col min="14857" max="15104" width="11.42578125" style="144"/>
    <col min="15105" max="15105" width="3.7109375" style="144" customWidth="1"/>
    <col min="15106" max="15106" width="27.7109375" style="144" customWidth="1"/>
    <col min="15107" max="15107" width="15.85546875" style="144" customWidth="1"/>
    <col min="15108" max="15108" width="82" style="144" customWidth="1"/>
    <col min="15109" max="15109" width="13.7109375" style="144" customWidth="1"/>
    <col min="15110" max="15110" width="16.42578125" style="144" customWidth="1"/>
    <col min="15111" max="15111" width="22.28515625" style="144" customWidth="1"/>
    <col min="15112" max="15112" width="21.28515625" style="144" customWidth="1"/>
    <col min="15113" max="15360" width="11.42578125" style="144"/>
    <col min="15361" max="15361" width="3.7109375" style="144" customWidth="1"/>
    <col min="15362" max="15362" width="27.7109375" style="144" customWidth="1"/>
    <col min="15363" max="15363" width="15.85546875" style="144" customWidth="1"/>
    <col min="15364" max="15364" width="82" style="144" customWidth="1"/>
    <col min="15365" max="15365" width="13.7109375" style="144" customWidth="1"/>
    <col min="15366" max="15366" width="16.42578125" style="144" customWidth="1"/>
    <col min="15367" max="15367" width="22.28515625" style="144" customWidth="1"/>
    <col min="15368" max="15368" width="21.28515625" style="144" customWidth="1"/>
    <col min="15369" max="15616" width="11.42578125" style="144"/>
    <col min="15617" max="15617" width="3.7109375" style="144" customWidth="1"/>
    <col min="15618" max="15618" width="27.7109375" style="144" customWidth="1"/>
    <col min="15619" max="15619" width="15.85546875" style="144" customWidth="1"/>
    <col min="15620" max="15620" width="82" style="144" customWidth="1"/>
    <col min="15621" max="15621" width="13.7109375" style="144" customWidth="1"/>
    <col min="15622" max="15622" width="16.42578125" style="144" customWidth="1"/>
    <col min="15623" max="15623" width="22.28515625" style="144" customWidth="1"/>
    <col min="15624" max="15624" width="21.28515625" style="144" customWidth="1"/>
    <col min="15625" max="15872" width="11.42578125" style="144"/>
    <col min="15873" max="15873" width="3.7109375" style="144" customWidth="1"/>
    <col min="15874" max="15874" width="27.7109375" style="144" customWidth="1"/>
    <col min="15875" max="15875" width="15.85546875" style="144" customWidth="1"/>
    <col min="15876" max="15876" width="82" style="144" customWidth="1"/>
    <col min="15877" max="15877" width="13.7109375" style="144" customWidth="1"/>
    <col min="15878" max="15878" width="16.42578125" style="144" customWidth="1"/>
    <col min="15879" max="15879" width="22.28515625" style="144" customWidth="1"/>
    <col min="15880" max="15880" width="21.28515625" style="144" customWidth="1"/>
    <col min="15881" max="16128" width="11.42578125" style="144"/>
    <col min="16129" max="16129" width="3.7109375" style="144" customWidth="1"/>
    <col min="16130" max="16130" width="27.7109375" style="144" customWidth="1"/>
    <col min="16131" max="16131" width="15.85546875" style="144" customWidth="1"/>
    <col min="16132" max="16132" width="82" style="144" customWidth="1"/>
    <col min="16133" max="16133" width="13.7109375" style="144" customWidth="1"/>
    <col min="16134" max="16134" width="16.42578125" style="144" customWidth="1"/>
    <col min="16135" max="16135" width="22.28515625" style="144" customWidth="1"/>
    <col min="16136" max="16136" width="21.28515625" style="144" customWidth="1"/>
    <col min="16137" max="16384" width="11.42578125" style="144"/>
  </cols>
  <sheetData>
    <row r="1" spans="1:19" s="783" customFormat="1" ht="27" customHeight="1" x14ac:dyDescent="0.3">
      <c r="A1" s="779"/>
      <c r="B1" s="780"/>
      <c r="C1" s="1348" t="s">
        <v>2066</v>
      </c>
      <c r="D1" s="1348"/>
      <c r="E1" s="1349" t="s">
        <v>839</v>
      </c>
      <c r="F1" s="781"/>
      <c r="G1" s="781"/>
      <c r="H1" s="781"/>
      <c r="I1" s="782"/>
      <c r="J1" s="782"/>
      <c r="K1" s="782"/>
      <c r="L1" s="782"/>
      <c r="M1" s="782"/>
      <c r="N1" s="782"/>
      <c r="O1" s="782"/>
      <c r="P1" s="782"/>
      <c r="Q1" s="782"/>
      <c r="R1" s="782"/>
      <c r="S1" s="782"/>
    </row>
    <row r="2" spans="1:19" s="783" customFormat="1" ht="29.25" customHeight="1" thickBot="1" x14ac:dyDescent="0.3">
      <c r="A2" s="779"/>
      <c r="B2" s="784"/>
      <c r="C2" s="1351" t="s">
        <v>2067</v>
      </c>
      <c r="D2" s="1351"/>
      <c r="E2" s="1350"/>
      <c r="F2" s="785"/>
      <c r="G2" s="785"/>
      <c r="H2" s="786"/>
      <c r="I2" s="787"/>
      <c r="J2" s="787"/>
      <c r="K2" s="787"/>
      <c r="L2" s="787"/>
      <c r="M2" s="787"/>
      <c r="N2" s="787"/>
      <c r="O2" s="787"/>
      <c r="P2" s="787"/>
      <c r="Q2" s="787"/>
      <c r="R2" s="787"/>
      <c r="S2" s="787"/>
    </row>
    <row r="3" spans="1:19" ht="18.75" customHeight="1" x14ac:dyDescent="0.25">
      <c r="B3" s="1352" t="s">
        <v>163</v>
      </c>
      <c r="C3" s="789" t="s">
        <v>162</v>
      </c>
      <c r="D3" s="1353">
        <v>45162</v>
      </c>
      <c r="E3" s="1354"/>
      <c r="F3" s="790"/>
      <c r="G3" s="790"/>
      <c r="H3" s="790"/>
    </row>
    <row r="4" spans="1:19" ht="18.75" customHeight="1" x14ac:dyDescent="0.25">
      <c r="B4" s="1337"/>
      <c r="C4" s="791" t="s">
        <v>2068</v>
      </c>
      <c r="D4" s="1355">
        <f>+D3+100</f>
        <v>45262</v>
      </c>
      <c r="E4" s="1356"/>
      <c r="F4" s="790"/>
      <c r="G4" s="790"/>
      <c r="H4" s="790"/>
    </row>
    <row r="5" spans="1:19" ht="18.75" customHeight="1" x14ac:dyDescent="0.25">
      <c r="B5" s="792" t="s">
        <v>2069</v>
      </c>
      <c r="C5" s="1344" t="s">
        <v>2070</v>
      </c>
      <c r="D5" s="1325"/>
      <c r="E5" s="1326"/>
      <c r="F5" s="793"/>
      <c r="G5" s="793"/>
      <c r="H5" s="793"/>
    </row>
    <row r="6" spans="1:19" ht="18.75" customHeight="1" x14ac:dyDescent="0.25">
      <c r="B6" s="792" t="s">
        <v>2071</v>
      </c>
      <c r="C6" s="1344" t="s">
        <v>2072</v>
      </c>
      <c r="D6" s="1325"/>
      <c r="E6" s="1326"/>
      <c r="F6" s="793"/>
      <c r="G6" s="793"/>
      <c r="H6" s="793"/>
    </row>
    <row r="7" spans="1:19" ht="18.75" customHeight="1" x14ac:dyDescent="0.25">
      <c r="B7" s="792" t="s">
        <v>302</v>
      </c>
      <c r="C7" s="1344" t="s">
        <v>2073</v>
      </c>
      <c r="D7" s="1325"/>
      <c r="E7" s="1326"/>
      <c r="F7" s="794"/>
      <c r="G7" s="794"/>
      <c r="H7" s="794"/>
    </row>
    <row r="8" spans="1:19" ht="18.75" customHeight="1" x14ac:dyDescent="0.25">
      <c r="B8" s="792" t="s">
        <v>88</v>
      </c>
      <c r="C8" s="1344" t="s">
        <v>1336</v>
      </c>
      <c r="D8" s="1325"/>
      <c r="E8" s="1326"/>
      <c r="F8" s="794"/>
      <c r="G8" s="794"/>
      <c r="H8" s="794"/>
    </row>
    <row r="9" spans="1:19" ht="18.75" customHeight="1" x14ac:dyDescent="0.25">
      <c r="B9" s="792" t="s">
        <v>2074</v>
      </c>
      <c r="C9" s="1344" t="s">
        <v>308</v>
      </c>
      <c r="D9" s="1325"/>
      <c r="E9" s="1326"/>
      <c r="F9" s="794"/>
      <c r="G9" s="794"/>
      <c r="H9" s="794"/>
    </row>
    <row r="10" spans="1:19" ht="18.75" customHeight="1" x14ac:dyDescent="0.25">
      <c r="B10" s="792" t="s">
        <v>2075</v>
      </c>
      <c r="C10" s="1344" t="s">
        <v>3079</v>
      </c>
      <c r="D10" s="1325"/>
      <c r="E10" s="1326"/>
      <c r="F10" s="793"/>
      <c r="G10" s="793"/>
      <c r="H10" s="793"/>
    </row>
    <row r="11" spans="1:19" ht="18.75" customHeight="1" x14ac:dyDescent="0.25">
      <c r="B11" s="826" t="s">
        <v>2076</v>
      </c>
      <c r="C11" s="1357" t="s">
        <v>2141</v>
      </c>
      <c r="D11" s="1358"/>
      <c r="E11" s="1359"/>
      <c r="F11" s="794"/>
      <c r="G11" s="794"/>
      <c r="H11" s="794"/>
    </row>
    <row r="12" spans="1:19" ht="18.75" customHeight="1" thickBot="1" x14ac:dyDescent="0.3">
      <c r="B12" s="795" t="s">
        <v>2077</v>
      </c>
      <c r="C12" s="1345">
        <v>100000</v>
      </c>
      <c r="D12" s="1346"/>
      <c r="E12" s="1347"/>
      <c r="F12" s="796"/>
      <c r="G12" s="796"/>
      <c r="H12" s="796"/>
    </row>
    <row r="13" spans="1:19" ht="18.75" customHeight="1" thickBot="1" x14ac:dyDescent="0.3">
      <c r="B13" s="1323" t="s">
        <v>2078</v>
      </c>
      <c r="C13" s="797" t="s">
        <v>2079</v>
      </c>
      <c r="D13" s="798" t="s">
        <v>2080</v>
      </c>
      <c r="E13" s="799" t="s">
        <v>2081</v>
      </c>
      <c r="F13" s="796"/>
      <c r="G13" s="796"/>
      <c r="H13" s="796"/>
    </row>
    <row r="14" spans="1:19" ht="18.75" customHeight="1" x14ac:dyDescent="0.25">
      <c r="B14" s="1323"/>
      <c r="C14" s="800" t="s">
        <v>3103</v>
      </c>
      <c r="D14" s="801" t="s">
        <v>3104</v>
      </c>
      <c r="E14" s="802">
        <v>20555</v>
      </c>
      <c r="F14" s="803"/>
      <c r="G14" s="803"/>
      <c r="H14" s="803"/>
    </row>
    <row r="15" spans="1:19" ht="18.75" customHeight="1" x14ac:dyDescent="0.25">
      <c r="B15" s="1323"/>
      <c r="C15" s="800"/>
      <c r="D15" s="801"/>
      <c r="E15" s="802">
        <v>0</v>
      </c>
      <c r="F15" s="803"/>
      <c r="G15" s="803"/>
      <c r="H15" s="803"/>
    </row>
    <row r="16" spans="1:19" ht="18.75" customHeight="1" x14ac:dyDescent="0.25">
      <c r="B16" s="1323"/>
      <c r="C16" s="800"/>
      <c r="D16" s="801"/>
      <c r="E16" s="804"/>
      <c r="F16" s="803"/>
      <c r="G16" s="803"/>
      <c r="H16" s="803"/>
    </row>
    <row r="17" spans="1:8" ht="18.75" customHeight="1" x14ac:dyDescent="0.25">
      <c r="B17" s="792" t="s">
        <v>2083</v>
      </c>
      <c r="C17" s="1324">
        <f>SUM(E14:E16)</f>
        <v>20555</v>
      </c>
      <c r="D17" s="1325"/>
      <c r="E17" s="1326"/>
      <c r="F17" s="796"/>
      <c r="G17" s="796"/>
      <c r="H17" s="796"/>
    </row>
    <row r="18" spans="1:8" ht="18.75" customHeight="1" x14ac:dyDescent="0.25">
      <c r="B18" s="792" t="s">
        <v>2084</v>
      </c>
      <c r="C18" s="1327">
        <f>+C17/C12</f>
        <v>0.20555000000000001</v>
      </c>
      <c r="D18" s="1328"/>
      <c r="E18" s="1329"/>
      <c r="F18" s="805"/>
      <c r="G18" s="805"/>
      <c r="H18" s="805"/>
    </row>
    <row r="19" spans="1:8" ht="18.75" customHeight="1" x14ac:dyDescent="0.25">
      <c r="B19" s="792" t="s">
        <v>2085</v>
      </c>
      <c r="C19" s="1344">
        <v>1</v>
      </c>
      <c r="D19" s="1325"/>
      <c r="E19" s="1326"/>
      <c r="F19" s="793"/>
      <c r="G19" s="793"/>
      <c r="H19" s="793"/>
    </row>
    <row r="20" spans="1:8" ht="18.75" customHeight="1" x14ac:dyDescent="0.25">
      <c r="B20" s="1337" t="s">
        <v>2086</v>
      </c>
      <c r="C20" s="806" t="s">
        <v>2087</v>
      </c>
      <c r="D20" s="807"/>
      <c r="E20" s="808"/>
      <c r="F20" s="793"/>
      <c r="G20" s="793"/>
      <c r="H20" s="793"/>
    </row>
    <row r="21" spans="1:8" ht="18.75" customHeight="1" x14ac:dyDescent="0.25">
      <c r="B21" s="1337"/>
      <c r="C21" s="806" t="s">
        <v>2088</v>
      </c>
      <c r="D21" s="809" t="s">
        <v>2089</v>
      </c>
      <c r="E21" s="808"/>
      <c r="F21" s="793"/>
      <c r="G21" s="793"/>
      <c r="H21" s="793"/>
    </row>
    <row r="22" spans="1:8" ht="18.75" customHeight="1" x14ac:dyDescent="0.25">
      <c r="B22" s="1337"/>
      <c r="C22" s="806" t="s">
        <v>2090</v>
      </c>
      <c r="D22" s="807"/>
      <c r="E22" s="808"/>
      <c r="F22" s="793"/>
      <c r="G22" s="793"/>
      <c r="H22" s="793"/>
    </row>
    <row r="23" spans="1:8" ht="18.75" customHeight="1" x14ac:dyDescent="0.25">
      <c r="B23" s="792" t="s">
        <v>2091</v>
      </c>
      <c r="C23" s="1338" t="s">
        <v>2092</v>
      </c>
      <c r="D23" s="1321"/>
      <c r="E23" s="1322"/>
      <c r="F23" s="793"/>
      <c r="G23" s="793"/>
      <c r="H23" s="793"/>
    </row>
    <row r="24" spans="1:8" ht="18.75" customHeight="1" x14ac:dyDescent="0.25">
      <c r="B24" s="792" t="s">
        <v>153</v>
      </c>
      <c r="C24" s="1338" t="s">
        <v>2093</v>
      </c>
      <c r="D24" s="1321"/>
      <c r="E24" s="1322"/>
      <c r="F24" s="793"/>
      <c r="G24" s="793"/>
      <c r="H24" s="793"/>
    </row>
    <row r="25" spans="1:8" ht="18.75" customHeight="1" thickBot="1" x14ac:dyDescent="0.3">
      <c r="B25" s="810" t="s">
        <v>2094</v>
      </c>
      <c r="C25" s="1339">
        <v>4</v>
      </c>
      <c r="D25" s="1340"/>
      <c r="E25" s="808" t="s">
        <v>2095</v>
      </c>
      <c r="F25" s="793"/>
      <c r="G25" s="793"/>
      <c r="H25" s="793"/>
    </row>
    <row r="26" spans="1:8" ht="33" x14ac:dyDescent="0.25">
      <c r="A26" s="788" t="s">
        <v>2099</v>
      </c>
      <c r="B26" s="864" t="s">
        <v>2097</v>
      </c>
      <c r="C26" s="1341" t="s">
        <v>2917</v>
      </c>
      <c r="D26" s="1342"/>
      <c r="E26" s="1343"/>
      <c r="F26" s="793"/>
      <c r="G26" s="793"/>
      <c r="H26" s="793"/>
    </row>
    <row r="27" spans="1:8" ht="15.75" x14ac:dyDescent="0.25">
      <c r="B27" s="811" t="s">
        <v>2098</v>
      </c>
      <c r="C27" s="1317">
        <v>505</v>
      </c>
      <c r="D27" s="1318"/>
      <c r="E27" s="1319"/>
      <c r="F27" s="812"/>
      <c r="G27" s="812"/>
      <c r="H27" s="812"/>
    </row>
    <row r="28" spans="1:8" ht="22.5" customHeight="1" x14ac:dyDescent="0.25">
      <c r="A28" s="788" t="s">
        <v>2099</v>
      </c>
      <c r="B28" s="811" t="s">
        <v>2100</v>
      </c>
      <c r="C28" s="1317" t="s">
        <v>2919</v>
      </c>
      <c r="D28" s="1318"/>
      <c r="E28" s="1319"/>
      <c r="F28" s="812"/>
      <c r="G28" s="812"/>
      <c r="H28" s="812"/>
    </row>
    <row r="29" spans="1:8" ht="48.75" x14ac:dyDescent="0.25">
      <c r="A29" s="788">
        <v>111</v>
      </c>
      <c r="B29" s="811" t="s">
        <v>2103</v>
      </c>
      <c r="C29" s="1320" t="s">
        <v>2918</v>
      </c>
      <c r="D29" s="1321"/>
      <c r="E29" s="1322"/>
      <c r="F29" s="813"/>
      <c r="G29" s="813"/>
      <c r="H29" s="813"/>
    </row>
    <row r="30" spans="1:8" ht="15.75" x14ac:dyDescent="0.25">
      <c r="B30" s="1330" t="s">
        <v>2105</v>
      </c>
      <c r="C30" s="814" t="s">
        <v>2106</v>
      </c>
      <c r="D30" s="815"/>
      <c r="E30" s="816"/>
      <c r="F30" s="817"/>
      <c r="G30" s="817"/>
      <c r="H30" s="817"/>
    </row>
    <row r="31" spans="1:8" ht="16.5" thickBot="1" x14ac:dyDescent="0.3">
      <c r="B31" s="1331"/>
      <c r="C31" s="814" t="s">
        <v>2107</v>
      </c>
      <c r="D31" s="97" t="s">
        <v>2089</v>
      </c>
      <c r="E31" s="816"/>
      <c r="F31" s="817"/>
      <c r="G31" s="817"/>
      <c r="H31" s="817"/>
    </row>
    <row r="32" spans="1:8" ht="15.75" x14ac:dyDescent="0.25">
      <c r="B32" s="818" t="s">
        <v>2108</v>
      </c>
      <c r="C32" s="1332" t="s">
        <v>2862</v>
      </c>
      <c r="D32" s="1333"/>
      <c r="E32" s="1334" t="s">
        <v>2109</v>
      </c>
      <c r="F32" s="819"/>
      <c r="G32" s="819"/>
      <c r="H32" s="819"/>
    </row>
    <row r="33" spans="1:8" ht="80.25" x14ac:dyDescent="0.25">
      <c r="A33" s="788">
        <v>11111</v>
      </c>
      <c r="B33" s="820" t="s">
        <v>2111</v>
      </c>
      <c r="C33" s="1335" t="s">
        <v>2920</v>
      </c>
      <c r="D33" s="1336"/>
      <c r="E33" s="1334"/>
      <c r="F33" s="821"/>
      <c r="G33" s="821"/>
      <c r="H33" s="821"/>
    </row>
    <row r="34" spans="1:8" ht="15.75" x14ac:dyDescent="0.25">
      <c r="B34" s="973" t="s">
        <v>2108</v>
      </c>
      <c r="C34" s="1311" t="s">
        <v>2921</v>
      </c>
      <c r="D34" s="1312"/>
      <c r="E34" s="1313" t="s">
        <v>2112</v>
      </c>
      <c r="F34" s="819"/>
      <c r="G34" s="819"/>
      <c r="H34" s="819"/>
    </row>
    <row r="35" spans="1:8" ht="65.25" thickBot="1" x14ac:dyDescent="0.3">
      <c r="A35" s="788">
        <v>1111</v>
      </c>
      <c r="B35" s="974" t="s">
        <v>2114</v>
      </c>
      <c r="C35" s="1315" t="s">
        <v>2922</v>
      </c>
      <c r="D35" s="1316"/>
      <c r="E35" s="1314"/>
      <c r="F35" s="821"/>
      <c r="G35" s="821"/>
      <c r="H35" s="821"/>
    </row>
  </sheetData>
  <mergeCells count="33">
    <mergeCell ref="B3:B4"/>
    <mergeCell ref="D3:E3"/>
    <mergeCell ref="D4:E4"/>
    <mergeCell ref="C10:E10"/>
    <mergeCell ref="C11:E11"/>
    <mergeCell ref="C12:E12"/>
    <mergeCell ref="C1:D1"/>
    <mergeCell ref="E1:E2"/>
    <mergeCell ref="C2:D2"/>
    <mergeCell ref="C5:E5"/>
    <mergeCell ref="C6:E6"/>
    <mergeCell ref="C7:E7"/>
    <mergeCell ref="C8:E8"/>
    <mergeCell ref="C9:E9"/>
    <mergeCell ref="B13:B16"/>
    <mergeCell ref="C17:E17"/>
    <mergeCell ref="C18:E18"/>
    <mergeCell ref="B30:B31"/>
    <mergeCell ref="C32:D32"/>
    <mergeCell ref="E32:E33"/>
    <mergeCell ref="C33:D33"/>
    <mergeCell ref="B20:B22"/>
    <mergeCell ref="C23:E23"/>
    <mergeCell ref="C24:E24"/>
    <mergeCell ref="C25:D25"/>
    <mergeCell ref="C26:E26"/>
    <mergeCell ref="C27:E27"/>
    <mergeCell ref="C19:E19"/>
    <mergeCell ref="C34:D34"/>
    <mergeCell ref="E34:E35"/>
    <mergeCell ref="C35:D35"/>
    <mergeCell ref="C28:E28"/>
    <mergeCell ref="C29:E29"/>
  </mergeCells>
  <pageMargins left="0.70866141732283472" right="0.70866141732283472" top="0.74803149606299213" bottom="0.74803149606299213" header="0.31496062992125984" footer="0.31496062992125984"/>
  <pageSetup paperSize="9" scale="63"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3399"/>
    <pageSetUpPr fitToPage="1"/>
  </sheetPr>
  <dimension ref="A1:X54"/>
  <sheetViews>
    <sheetView workbookViewId="0">
      <selection activeCell="K10" sqref="K10"/>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8.140625" style="135" customWidth="1"/>
    <col min="5" max="5" width="9.5703125" style="102" customWidth="1"/>
    <col min="6" max="6" width="6"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2066</v>
      </c>
      <c r="E1" s="151"/>
      <c r="F1" s="151"/>
      <c r="G1" s="151"/>
      <c r="H1" s="151"/>
      <c r="I1" s="151"/>
      <c r="J1" s="152"/>
      <c r="K1" s="145"/>
    </row>
    <row r="2" spans="1:14" ht="22.5" x14ac:dyDescent="0.3">
      <c r="B2" s="159"/>
      <c r="C2" s="239"/>
      <c r="D2" s="145" t="s">
        <v>359</v>
      </c>
      <c r="E2" s="145"/>
      <c r="F2" s="146"/>
      <c r="G2" s="146"/>
      <c r="H2" s="146"/>
      <c r="I2" s="146" t="s">
        <v>309</v>
      </c>
      <c r="J2" s="153" t="s">
        <v>2491</v>
      </c>
      <c r="K2" s="270"/>
      <c r="L2" s="116"/>
    </row>
    <row r="3" spans="1:14" ht="20.25" x14ac:dyDescent="0.3">
      <c r="B3" s="159"/>
      <c r="C3" s="239"/>
      <c r="D3" s="147" t="s">
        <v>3078</v>
      </c>
      <c r="E3" s="145"/>
      <c r="F3" s="145"/>
      <c r="G3" s="145"/>
      <c r="H3" s="145"/>
      <c r="I3" s="145"/>
      <c r="J3" s="154"/>
      <c r="K3" s="271"/>
      <c r="L3" s="116"/>
    </row>
    <row r="4" spans="1:14" s="56" customFormat="1" ht="15.75" x14ac:dyDescent="0.25">
      <c r="A4" s="133"/>
      <c r="B4" s="161"/>
      <c r="C4" s="240" t="s">
        <v>86</v>
      </c>
      <c r="D4" s="72" t="s">
        <v>838</v>
      </c>
      <c r="E4" s="149"/>
      <c r="F4" s="165"/>
      <c r="G4" s="165"/>
      <c r="H4" s="165"/>
      <c r="I4" s="165"/>
      <c r="J4" s="155"/>
      <c r="K4" s="272"/>
      <c r="L4" s="129"/>
      <c r="N4" s="144"/>
    </row>
    <row r="5" spans="1:14" s="56" customFormat="1" ht="15.75" x14ac:dyDescent="0.25">
      <c r="A5" s="133"/>
      <c r="B5" s="161"/>
      <c r="C5" s="240" t="s">
        <v>305</v>
      </c>
      <c r="D5" s="149" t="s">
        <v>306</v>
      </c>
      <c r="E5" s="1139" t="s">
        <v>307</v>
      </c>
      <c r="F5" s="1139"/>
      <c r="G5" s="1140" t="s">
        <v>315</v>
      </c>
      <c r="H5" s="1140"/>
      <c r="I5" s="1140"/>
      <c r="J5" s="1010" t="s">
        <v>3083</v>
      </c>
      <c r="K5" s="165"/>
      <c r="L5" s="129"/>
      <c r="N5" s="144"/>
    </row>
    <row r="6" spans="1:14" s="56" customFormat="1" ht="15.75" x14ac:dyDescent="0.25">
      <c r="A6" s="133"/>
      <c r="B6" s="161"/>
      <c r="C6" s="241" t="s">
        <v>302</v>
      </c>
      <c r="D6" s="150" t="s">
        <v>151</v>
      </c>
      <c r="E6" s="1141">
        <v>45162</v>
      </c>
      <c r="F6" s="1141"/>
      <c r="G6" s="166" t="s">
        <v>311</v>
      </c>
      <c r="H6" s="166"/>
      <c r="I6" s="224">
        <v>1</v>
      </c>
      <c r="J6" s="246" t="s">
        <v>308</v>
      </c>
      <c r="K6" s="273"/>
      <c r="L6" s="129"/>
    </row>
    <row r="7" spans="1:14" s="56" customFormat="1" ht="15.75" x14ac:dyDescent="0.25">
      <c r="A7" s="133"/>
      <c r="B7" s="161"/>
      <c r="C7" s="241" t="s">
        <v>88</v>
      </c>
      <c r="D7" s="150" t="s">
        <v>152</v>
      </c>
      <c r="E7" s="1141">
        <f>+E6+10</f>
        <v>45172</v>
      </c>
      <c r="F7" s="1141"/>
      <c r="G7" s="167" t="s">
        <v>312</v>
      </c>
      <c r="H7" s="167"/>
      <c r="I7" s="224">
        <v>0</v>
      </c>
      <c r="J7" s="247"/>
      <c r="K7" s="274"/>
      <c r="L7" s="129"/>
    </row>
    <row r="8" spans="1:14" ht="15.75" thickBot="1" x14ac:dyDescent="0.3">
      <c r="B8" s="159"/>
      <c r="C8" s="258"/>
      <c r="D8" s="156"/>
      <c r="E8" s="157"/>
      <c r="F8" s="157"/>
      <c r="G8" s="243" t="s">
        <v>313</v>
      </c>
      <c r="H8" s="243"/>
      <c r="I8" s="244" t="s">
        <v>314</v>
      </c>
      <c r="J8" s="158"/>
      <c r="K8" s="168"/>
      <c r="L8" s="116"/>
    </row>
    <row r="9" spans="1:14" ht="15.75" thickBot="1" x14ac:dyDescent="0.3">
      <c r="B9" s="159"/>
      <c r="C9" s="164"/>
      <c r="D9" s="164"/>
      <c r="E9" s="143"/>
      <c r="G9" s="168"/>
      <c r="H9" s="168"/>
      <c r="I9" s="225"/>
      <c r="J9" s="143"/>
      <c r="K9" s="168"/>
      <c r="L9" s="116"/>
    </row>
    <row r="10" spans="1:14" ht="15.75" thickBot="1" x14ac:dyDescent="0.3">
      <c r="C10" s="1270" t="s">
        <v>301</v>
      </c>
      <c r="D10" s="1271"/>
      <c r="E10" s="1274" t="s">
        <v>244</v>
      </c>
      <c r="F10" s="1276" t="s">
        <v>318</v>
      </c>
      <c r="G10" s="1276"/>
      <c r="H10" s="1276"/>
      <c r="I10" s="1277" t="s">
        <v>245</v>
      </c>
      <c r="J10" s="1278"/>
      <c r="K10" s="116"/>
      <c r="L10" s="116"/>
    </row>
    <row r="11" spans="1:14" s="132" customFormat="1" thickBot="1" x14ac:dyDescent="0.25">
      <c r="A11" s="136"/>
      <c r="B11" s="137"/>
      <c r="C11" s="1497"/>
      <c r="D11" s="1498"/>
      <c r="E11" s="1499"/>
      <c r="F11" s="285" t="s">
        <v>311</v>
      </c>
      <c r="G11" s="285" t="s">
        <v>312</v>
      </c>
      <c r="H11" s="285" t="s">
        <v>313</v>
      </c>
      <c r="I11" s="1500"/>
      <c r="J11" s="1501"/>
      <c r="K11" s="275"/>
      <c r="L11" s="276"/>
    </row>
    <row r="12" spans="1:14" s="132" customFormat="1" ht="14.25" x14ac:dyDescent="0.2">
      <c r="A12" s="136"/>
      <c r="B12" s="137" t="s">
        <v>356</v>
      </c>
      <c r="C12" s="1491" t="s">
        <v>876</v>
      </c>
      <c r="D12" s="1492"/>
      <c r="E12" s="286"/>
      <c r="F12" s="286"/>
      <c r="G12" s="286"/>
      <c r="H12" s="286"/>
      <c r="I12" s="1495"/>
      <c r="J12" s="1496"/>
      <c r="K12" s="233"/>
      <c r="L12" s="276"/>
    </row>
    <row r="13" spans="1:14" ht="31.5" x14ac:dyDescent="0.25">
      <c r="A13" s="133">
        <v>11</v>
      </c>
      <c r="C13" s="1485" t="s">
        <v>850</v>
      </c>
      <c r="D13" s="1486"/>
      <c r="E13" s="138"/>
      <c r="F13" s="138">
        <f t="shared" ref="F13:F33" si="0">SUMIF(E13,G$6,I$6)</f>
        <v>0</v>
      </c>
      <c r="G13" s="138">
        <f t="shared" ref="G13:G34" si="1">SUMIF(G$7,E13,I$6)</f>
        <v>0</v>
      </c>
      <c r="H13" s="138">
        <f>SUMIF(E13,G$8,I$6)</f>
        <v>0</v>
      </c>
      <c r="I13" s="1390"/>
      <c r="J13" s="1391"/>
      <c r="K13" s="277"/>
      <c r="L13" s="278"/>
      <c r="M13" s="143"/>
    </row>
    <row r="14" spans="1:14" ht="16.5" x14ac:dyDescent="0.25">
      <c r="A14" s="133">
        <v>1</v>
      </c>
      <c r="C14" s="1485" t="s">
        <v>852</v>
      </c>
      <c r="D14" s="1486"/>
      <c r="E14" s="138"/>
      <c r="F14" s="138">
        <f t="shared" si="0"/>
        <v>0</v>
      </c>
      <c r="G14" s="138">
        <f t="shared" si="1"/>
        <v>0</v>
      </c>
      <c r="H14" s="138">
        <f t="shared" ref="H14:H34" si="2">SUMIF(E14,G$8,I$6)</f>
        <v>0</v>
      </c>
      <c r="I14" s="1390"/>
      <c r="J14" s="1391"/>
      <c r="K14" s="277"/>
      <c r="L14" s="278"/>
      <c r="M14" s="143"/>
    </row>
    <row r="15" spans="1:14" ht="16.5" x14ac:dyDescent="0.25">
      <c r="A15" s="133">
        <v>1</v>
      </c>
      <c r="C15" s="1493" t="s">
        <v>853</v>
      </c>
      <c r="D15" s="1494"/>
      <c r="E15" s="138"/>
      <c r="F15" s="138">
        <f t="shared" si="0"/>
        <v>0</v>
      </c>
      <c r="G15" s="138">
        <f t="shared" si="1"/>
        <v>0</v>
      </c>
      <c r="H15" s="138">
        <f t="shared" si="2"/>
        <v>0</v>
      </c>
      <c r="I15" s="1390"/>
      <c r="J15" s="1391"/>
      <c r="K15" s="277"/>
      <c r="L15" s="278"/>
      <c r="M15" s="143"/>
    </row>
    <row r="16" spans="1:14" ht="16.5" x14ac:dyDescent="0.25">
      <c r="A16" s="133">
        <v>1</v>
      </c>
      <c r="C16" s="1485" t="s">
        <v>854</v>
      </c>
      <c r="D16" s="1486"/>
      <c r="E16" s="138"/>
      <c r="F16" s="138">
        <f t="shared" si="0"/>
        <v>0</v>
      </c>
      <c r="G16" s="138">
        <f t="shared" si="1"/>
        <v>0</v>
      </c>
      <c r="H16" s="138">
        <f t="shared" si="2"/>
        <v>0</v>
      </c>
      <c r="I16" s="1390"/>
      <c r="J16" s="1391"/>
      <c r="K16" s="277"/>
      <c r="L16" s="278"/>
      <c r="M16" s="143"/>
    </row>
    <row r="17" spans="1:13" ht="16.5" x14ac:dyDescent="0.25">
      <c r="A17" s="133">
        <v>1</v>
      </c>
      <c r="C17" s="1485" t="s">
        <v>855</v>
      </c>
      <c r="D17" s="1486"/>
      <c r="E17" s="138"/>
      <c r="F17" s="138">
        <f t="shared" si="0"/>
        <v>0</v>
      </c>
      <c r="G17" s="138">
        <f t="shared" si="1"/>
        <v>0</v>
      </c>
      <c r="H17" s="138">
        <f t="shared" si="2"/>
        <v>0</v>
      </c>
      <c r="I17" s="1390"/>
      <c r="J17" s="1391"/>
      <c r="K17" s="277"/>
      <c r="L17" s="278"/>
      <c r="M17" s="143"/>
    </row>
    <row r="18" spans="1:13" ht="16.5" x14ac:dyDescent="0.25">
      <c r="A18" s="133">
        <v>1</v>
      </c>
      <c r="C18" s="1485" t="s">
        <v>856</v>
      </c>
      <c r="D18" s="1486"/>
      <c r="E18" s="138"/>
      <c r="F18" s="138">
        <f t="shared" si="0"/>
        <v>0</v>
      </c>
      <c r="G18" s="138">
        <f t="shared" si="1"/>
        <v>0</v>
      </c>
      <c r="H18" s="138">
        <f t="shared" si="2"/>
        <v>0</v>
      </c>
      <c r="I18" s="1390"/>
      <c r="J18" s="1391"/>
      <c r="K18" s="277"/>
      <c r="L18" s="278"/>
      <c r="M18" s="143"/>
    </row>
    <row r="19" spans="1:13" ht="16.5" x14ac:dyDescent="0.25">
      <c r="A19" s="133">
        <v>1</v>
      </c>
      <c r="C19" s="1485" t="s">
        <v>857</v>
      </c>
      <c r="D19" s="1486"/>
      <c r="E19" s="138"/>
      <c r="F19" s="138">
        <f t="shared" si="0"/>
        <v>0</v>
      </c>
      <c r="G19" s="138">
        <f t="shared" si="1"/>
        <v>0</v>
      </c>
      <c r="H19" s="138">
        <f t="shared" si="2"/>
        <v>0</v>
      </c>
      <c r="I19" s="1390"/>
      <c r="J19" s="1391"/>
      <c r="K19" s="277"/>
      <c r="L19" s="278"/>
      <c r="M19" s="143"/>
    </row>
    <row r="20" spans="1:13" ht="16.5" x14ac:dyDescent="0.25">
      <c r="A20" s="133">
        <v>1</v>
      </c>
      <c r="C20" s="1485" t="s">
        <v>858</v>
      </c>
      <c r="D20" s="1486"/>
      <c r="E20" s="138"/>
      <c r="F20" s="138">
        <f t="shared" si="0"/>
        <v>0</v>
      </c>
      <c r="G20" s="138">
        <f t="shared" si="1"/>
        <v>0</v>
      </c>
      <c r="H20" s="138">
        <f t="shared" si="2"/>
        <v>0</v>
      </c>
      <c r="I20" s="1390"/>
      <c r="J20" s="1391"/>
      <c r="K20" s="277"/>
      <c r="L20" s="278"/>
      <c r="M20" s="143"/>
    </row>
    <row r="21" spans="1:13" ht="31.5" x14ac:dyDescent="0.25">
      <c r="A21" s="133">
        <v>11</v>
      </c>
      <c r="C21" s="1485" t="s">
        <v>859</v>
      </c>
      <c r="D21" s="1486"/>
      <c r="E21" s="138"/>
      <c r="F21" s="138">
        <f t="shared" si="0"/>
        <v>0</v>
      </c>
      <c r="G21" s="138">
        <f t="shared" si="1"/>
        <v>0</v>
      </c>
      <c r="H21" s="138">
        <f t="shared" si="2"/>
        <v>0</v>
      </c>
      <c r="I21" s="1390"/>
      <c r="J21" s="1391"/>
      <c r="K21" s="277"/>
      <c r="L21" s="278"/>
      <c r="M21" s="143"/>
    </row>
    <row r="22" spans="1:13" ht="16.5" x14ac:dyDescent="0.25">
      <c r="A22" s="133">
        <v>1</v>
      </c>
      <c r="C22" s="1485" t="s">
        <v>2924</v>
      </c>
      <c r="D22" s="1486"/>
      <c r="E22" s="138"/>
      <c r="F22" s="138">
        <f t="shared" si="0"/>
        <v>0</v>
      </c>
      <c r="G22" s="138">
        <f t="shared" si="1"/>
        <v>0</v>
      </c>
      <c r="H22" s="138">
        <f t="shared" si="2"/>
        <v>0</v>
      </c>
      <c r="I22" s="1390"/>
      <c r="J22" s="1391"/>
      <c r="K22" s="277"/>
      <c r="L22" s="278"/>
      <c r="M22" s="143"/>
    </row>
    <row r="23" spans="1:13" ht="16.5" x14ac:dyDescent="0.25">
      <c r="A23" s="133">
        <v>1</v>
      </c>
      <c r="C23" s="1485" t="s">
        <v>2923</v>
      </c>
      <c r="D23" s="1486"/>
      <c r="E23" s="138"/>
      <c r="F23" s="138">
        <f t="shared" si="0"/>
        <v>0</v>
      </c>
      <c r="G23" s="138">
        <f t="shared" si="1"/>
        <v>0</v>
      </c>
      <c r="H23" s="138">
        <f t="shared" si="2"/>
        <v>0</v>
      </c>
      <c r="I23" s="1390"/>
      <c r="J23" s="1391"/>
      <c r="K23" s="277"/>
      <c r="L23" s="278"/>
      <c r="M23" s="143"/>
    </row>
    <row r="24" spans="1:13" ht="16.5" x14ac:dyDescent="0.25">
      <c r="A24" s="133">
        <v>1</v>
      </c>
      <c r="C24" s="1485" t="s">
        <v>864</v>
      </c>
      <c r="D24" s="1486"/>
      <c r="E24" s="138"/>
      <c r="F24" s="138">
        <f t="shared" si="0"/>
        <v>0</v>
      </c>
      <c r="G24" s="138">
        <f t="shared" si="1"/>
        <v>0</v>
      </c>
      <c r="H24" s="138">
        <f t="shared" si="2"/>
        <v>0</v>
      </c>
      <c r="I24" s="1390"/>
      <c r="J24" s="1391"/>
      <c r="K24" s="277"/>
      <c r="L24" s="278"/>
      <c r="M24" s="143"/>
    </row>
    <row r="25" spans="1:13" ht="16.5" x14ac:dyDescent="0.25">
      <c r="A25" s="133">
        <v>1</v>
      </c>
      <c r="C25" s="1489" t="s">
        <v>865</v>
      </c>
      <c r="D25" s="1490"/>
      <c r="E25" s="138"/>
      <c r="F25" s="138">
        <f t="shared" si="0"/>
        <v>0</v>
      </c>
      <c r="G25" s="138">
        <f t="shared" si="1"/>
        <v>0</v>
      </c>
      <c r="H25" s="138">
        <f t="shared" si="2"/>
        <v>0</v>
      </c>
      <c r="I25" s="1390"/>
      <c r="J25" s="1391"/>
      <c r="K25" s="277"/>
      <c r="L25" s="278"/>
      <c r="M25" s="143"/>
    </row>
    <row r="26" spans="1:13" ht="31.5" x14ac:dyDescent="0.25">
      <c r="A26" s="133">
        <v>11</v>
      </c>
      <c r="C26" s="1485" t="s">
        <v>866</v>
      </c>
      <c r="D26" s="1486"/>
      <c r="E26" s="138"/>
      <c r="F26" s="138">
        <f t="shared" si="0"/>
        <v>0</v>
      </c>
      <c r="G26" s="138">
        <f t="shared" si="1"/>
        <v>0</v>
      </c>
      <c r="H26" s="138">
        <f t="shared" si="2"/>
        <v>0</v>
      </c>
      <c r="I26" s="1390"/>
      <c r="J26" s="1391"/>
      <c r="K26" s="277"/>
      <c r="L26" s="278"/>
      <c r="M26" s="143"/>
    </row>
    <row r="27" spans="1:13" ht="46.5" x14ac:dyDescent="0.25">
      <c r="A27" s="133">
        <v>111</v>
      </c>
      <c r="C27" s="1485" t="s">
        <v>868</v>
      </c>
      <c r="D27" s="1486"/>
      <c r="E27" s="138"/>
      <c r="F27" s="138">
        <f t="shared" si="0"/>
        <v>0</v>
      </c>
      <c r="G27" s="138">
        <f t="shared" si="1"/>
        <v>0</v>
      </c>
      <c r="H27" s="138">
        <f t="shared" si="2"/>
        <v>0</v>
      </c>
      <c r="I27" s="1390"/>
      <c r="J27" s="1391"/>
      <c r="K27" s="277"/>
      <c r="L27" s="278"/>
      <c r="M27" s="143"/>
    </row>
    <row r="28" spans="1:13" ht="31.5" x14ac:dyDescent="0.25">
      <c r="A28" s="133">
        <v>11</v>
      </c>
      <c r="C28" s="1485" t="s">
        <v>869</v>
      </c>
      <c r="D28" s="1486"/>
      <c r="E28" s="138"/>
      <c r="F28" s="138">
        <f t="shared" si="0"/>
        <v>0</v>
      </c>
      <c r="G28" s="138">
        <f t="shared" si="1"/>
        <v>0</v>
      </c>
      <c r="H28" s="138">
        <f t="shared" si="2"/>
        <v>0</v>
      </c>
      <c r="I28" s="1390"/>
      <c r="J28" s="1391"/>
      <c r="K28" s="277"/>
      <c r="L28" s="278"/>
      <c r="M28" s="143"/>
    </row>
    <row r="29" spans="1:13" ht="16.5" x14ac:dyDescent="0.25">
      <c r="A29" s="133">
        <v>1</v>
      </c>
      <c r="C29" s="1489" t="s">
        <v>870</v>
      </c>
      <c r="D29" s="1490"/>
      <c r="E29" s="138"/>
      <c r="F29" s="138">
        <f t="shared" si="0"/>
        <v>0</v>
      </c>
      <c r="G29" s="138">
        <f t="shared" si="1"/>
        <v>0</v>
      </c>
      <c r="H29" s="138">
        <f t="shared" si="2"/>
        <v>0</v>
      </c>
      <c r="I29" s="1390"/>
      <c r="J29" s="1391"/>
      <c r="K29" s="277"/>
      <c r="L29" s="278"/>
      <c r="M29" s="143"/>
    </row>
    <row r="30" spans="1:13" ht="16.5" x14ac:dyDescent="0.25">
      <c r="A30" s="133">
        <v>1</v>
      </c>
      <c r="C30" s="1485" t="s">
        <v>871</v>
      </c>
      <c r="D30" s="1486"/>
      <c r="E30" s="138"/>
      <c r="F30" s="138">
        <f t="shared" si="0"/>
        <v>0</v>
      </c>
      <c r="G30" s="138">
        <f t="shared" si="1"/>
        <v>0</v>
      </c>
      <c r="H30" s="138">
        <f t="shared" si="2"/>
        <v>0</v>
      </c>
      <c r="I30" s="1390"/>
      <c r="J30" s="1391"/>
      <c r="K30" s="277"/>
      <c r="L30" s="278"/>
      <c r="M30" s="143"/>
    </row>
    <row r="31" spans="1:13" ht="16.5" x14ac:dyDescent="0.25">
      <c r="A31" s="133">
        <v>1</v>
      </c>
      <c r="C31" s="1485" t="s">
        <v>872</v>
      </c>
      <c r="D31" s="1486"/>
      <c r="E31" s="138"/>
      <c r="F31" s="138">
        <f t="shared" si="0"/>
        <v>0</v>
      </c>
      <c r="G31" s="138">
        <f t="shared" si="1"/>
        <v>0</v>
      </c>
      <c r="H31" s="138">
        <f t="shared" si="2"/>
        <v>0</v>
      </c>
      <c r="I31" s="1390"/>
      <c r="J31" s="1391"/>
      <c r="K31" s="277"/>
      <c r="L31" s="278"/>
      <c r="M31" s="143"/>
    </row>
    <row r="32" spans="1:13" ht="16.5" x14ac:dyDescent="0.25">
      <c r="A32" s="133">
        <v>1</v>
      </c>
      <c r="C32" s="1485" t="s">
        <v>873</v>
      </c>
      <c r="D32" s="1486"/>
      <c r="E32" s="138"/>
      <c r="F32" s="138">
        <f t="shared" si="0"/>
        <v>0</v>
      </c>
      <c r="G32" s="138">
        <f t="shared" si="1"/>
        <v>0</v>
      </c>
      <c r="H32" s="138">
        <f t="shared" si="2"/>
        <v>0</v>
      </c>
      <c r="I32" s="1390"/>
      <c r="J32" s="1391"/>
      <c r="K32" s="277"/>
      <c r="L32" s="278"/>
      <c r="M32" s="143"/>
    </row>
    <row r="33" spans="1:24" ht="16.5" x14ac:dyDescent="0.25">
      <c r="A33" s="133">
        <v>1</v>
      </c>
      <c r="C33" s="1485" t="s">
        <v>2230</v>
      </c>
      <c r="D33" s="1486"/>
      <c r="E33" s="138" t="s">
        <v>312</v>
      </c>
      <c r="F33" s="138">
        <f t="shared" si="0"/>
        <v>0</v>
      </c>
      <c r="G33" s="138">
        <f t="shared" si="1"/>
        <v>1</v>
      </c>
      <c r="H33" s="138">
        <f t="shared" si="2"/>
        <v>0</v>
      </c>
      <c r="I33" s="1390"/>
      <c r="J33" s="1391"/>
      <c r="K33" s="277"/>
      <c r="L33" s="278"/>
      <c r="M33" s="143"/>
    </row>
    <row r="34" spans="1:24" ht="15.75" thickBot="1" x14ac:dyDescent="0.3">
      <c r="C34" s="1483"/>
      <c r="D34" s="1484"/>
      <c r="E34" s="115"/>
      <c r="F34" s="115">
        <f t="shared" ref="F34" si="3">SUMIF(E34,G$6,I$6)</f>
        <v>0</v>
      </c>
      <c r="G34" s="115">
        <f t="shared" si="1"/>
        <v>0</v>
      </c>
      <c r="H34" s="115">
        <f t="shared" si="2"/>
        <v>0</v>
      </c>
      <c r="I34" s="1487"/>
      <c r="J34" s="1488"/>
      <c r="K34" s="249"/>
    </row>
    <row r="35" spans="1:24" ht="22.5" x14ac:dyDescent="0.3">
      <c r="C35" s="164"/>
      <c r="D35" s="164"/>
      <c r="E35" s="143"/>
      <c r="F35" s="198" t="s">
        <v>311</v>
      </c>
      <c r="G35" s="198" t="s">
        <v>312</v>
      </c>
      <c r="H35" s="198" t="s">
        <v>313</v>
      </c>
      <c r="I35" s="226" t="s">
        <v>317</v>
      </c>
      <c r="J35" s="169"/>
      <c r="K35" s="169"/>
      <c r="L35" s="201" t="s">
        <v>319</v>
      </c>
      <c r="M35" s="201"/>
      <c r="N35" s="201"/>
      <c r="O35" s="201"/>
      <c r="P35" s="201"/>
      <c r="Q35" s="201"/>
      <c r="R35" s="201"/>
      <c r="S35" s="201"/>
      <c r="T35" s="202"/>
      <c r="U35" s="201"/>
      <c r="V35" s="201"/>
    </row>
    <row r="36" spans="1:24" ht="15.75" thickBot="1" x14ac:dyDescent="0.3">
      <c r="E36" s="102" t="s">
        <v>316</v>
      </c>
      <c r="F36" s="104">
        <f>SUM(F13:F34)</f>
        <v>0</v>
      </c>
      <c r="G36" s="104">
        <f>SUM(G13:G34)</f>
        <v>1</v>
      </c>
      <c r="H36" s="104">
        <f>SUM(H13:H34)</f>
        <v>0</v>
      </c>
      <c r="I36" s="102">
        <f>+F36+G36</f>
        <v>1</v>
      </c>
      <c r="L36" s="1292" t="s">
        <v>349</v>
      </c>
      <c r="M36" s="1292"/>
      <c r="N36" s="1292"/>
      <c r="O36" s="1292"/>
      <c r="P36" s="1292"/>
      <c r="Q36" s="195"/>
      <c r="R36" s="1292" t="s">
        <v>350</v>
      </c>
      <c r="S36" s="1292"/>
      <c r="T36" s="1292"/>
      <c r="U36" s="1292"/>
      <c r="V36" s="1292"/>
    </row>
    <row r="37" spans="1:24" ht="15.75" thickBot="1" x14ac:dyDescent="0.3">
      <c r="D37" s="180" t="s">
        <v>347</v>
      </c>
      <c r="E37" s="181"/>
      <c r="F37" s="1293">
        <f>+F36/I36</f>
        <v>0</v>
      </c>
      <c r="G37" s="1293">
        <f>+G36/I36</f>
        <v>1</v>
      </c>
      <c r="H37" s="223"/>
      <c r="I37" s="1295">
        <f>+F37+G37</f>
        <v>1</v>
      </c>
      <c r="L37" s="196"/>
      <c r="M37" s="174"/>
      <c r="N37" s="195"/>
      <c r="O37" s="195"/>
      <c r="P37" s="195"/>
      <c r="Q37" s="195"/>
      <c r="R37" s="195"/>
      <c r="S37" s="195"/>
      <c r="T37" s="203"/>
      <c r="U37" s="176"/>
      <c r="V37" s="176"/>
    </row>
    <row r="38" spans="1:24" ht="15.75" thickBot="1" x14ac:dyDescent="0.3">
      <c r="D38" s="180" t="s">
        <v>348</v>
      </c>
      <c r="E38" s="181"/>
      <c r="F38" s="1294"/>
      <c r="G38" s="1294"/>
      <c r="H38" s="223"/>
      <c r="I38" s="1296"/>
      <c r="L38" s="1297" t="s">
        <v>320</v>
      </c>
      <c r="M38" s="1298"/>
      <c r="N38" s="1298"/>
      <c r="O38" s="1298"/>
      <c r="P38" s="1299"/>
      <c r="Q38" s="195"/>
      <c r="R38" s="1297" t="s">
        <v>321</v>
      </c>
      <c r="S38" s="1298"/>
      <c r="T38" s="1300"/>
      <c r="U38" s="1298"/>
      <c r="V38" s="1299"/>
    </row>
    <row r="39" spans="1:24" ht="38.25" x14ac:dyDescent="0.25">
      <c r="D39" s="182"/>
      <c r="E39" s="116"/>
      <c r="F39" s="186"/>
      <c r="G39" s="186"/>
      <c r="H39" s="183"/>
      <c r="I39" s="184"/>
      <c r="L39" s="216" t="s">
        <v>322</v>
      </c>
      <c r="M39" s="217" t="s">
        <v>323</v>
      </c>
      <c r="N39" s="217" t="s">
        <v>324</v>
      </c>
      <c r="O39" s="217" t="s">
        <v>325</v>
      </c>
      <c r="P39" s="218" t="s">
        <v>326</v>
      </c>
      <c r="Q39" s="219"/>
      <c r="R39" s="220" t="s">
        <v>322</v>
      </c>
      <c r="S39" s="217" t="s">
        <v>323</v>
      </c>
      <c r="T39" s="217" t="s">
        <v>327</v>
      </c>
      <c r="U39" s="217" t="s">
        <v>325</v>
      </c>
      <c r="V39" s="218" t="s">
        <v>326</v>
      </c>
    </row>
    <row r="40" spans="1:24" x14ac:dyDescent="0.25">
      <c r="D40" s="182" t="s">
        <v>324</v>
      </c>
      <c r="E40" s="193">
        <f>+F37</f>
        <v>0</v>
      </c>
      <c r="F40" s="186"/>
      <c r="G40" s="186"/>
      <c r="H40" s="183"/>
      <c r="I40" s="184"/>
      <c r="L40" s="205" t="s">
        <v>328</v>
      </c>
      <c r="M40" s="206" t="s">
        <v>329</v>
      </c>
      <c r="N40" s="207" t="s">
        <v>330</v>
      </c>
      <c r="O40" s="208" t="s">
        <v>331</v>
      </c>
      <c r="P40" s="189" t="s">
        <v>332</v>
      </c>
      <c r="Q40" s="204"/>
      <c r="R40" s="209" t="s">
        <v>328</v>
      </c>
      <c r="S40" s="206" t="s">
        <v>333</v>
      </c>
      <c r="T40" s="179" t="s">
        <v>334</v>
      </c>
      <c r="U40" s="208" t="s">
        <v>331</v>
      </c>
      <c r="V40" s="189" t="s">
        <v>335</v>
      </c>
    </row>
    <row r="41" spans="1:24" ht="30" x14ac:dyDescent="0.25">
      <c r="D41" s="182" t="s">
        <v>327</v>
      </c>
      <c r="E41" s="193">
        <f>+G37</f>
        <v>1</v>
      </c>
      <c r="F41" s="186"/>
      <c r="G41" s="186"/>
      <c r="H41" s="183"/>
      <c r="I41" s="184"/>
      <c r="L41" s="205" t="s">
        <v>336</v>
      </c>
      <c r="M41" s="206" t="s">
        <v>329</v>
      </c>
      <c r="N41" s="207" t="s">
        <v>337</v>
      </c>
      <c r="O41" s="208" t="s">
        <v>338</v>
      </c>
      <c r="P41" s="189" t="s">
        <v>339</v>
      </c>
      <c r="Q41" s="204"/>
      <c r="R41" s="209" t="s">
        <v>336</v>
      </c>
      <c r="S41" s="206" t="s">
        <v>333</v>
      </c>
      <c r="T41" s="179" t="s">
        <v>337</v>
      </c>
      <c r="U41" s="208" t="s">
        <v>338</v>
      </c>
      <c r="V41" s="189" t="s">
        <v>340</v>
      </c>
    </row>
    <row r="42" spans="1:24" ht="16.5" thickBot="1" x14ac:dyDescent="0.3">
      <c r="C42" s="227" t="s">
        <v>351</v>
      </c>
      <c r="D42" s="182"/>
      <c r="E42" s="116"/>
      <c r="F42" s="186"/>
      <c r="G42" s="186"/>
      <c r="H42" s="183"/>
      <c r="I42" s="184"/>
      <c r="L42" s="210" t="s">
        <v>341</v>
      </c>
      <c r="M42" s="211" t="s">
        <v>329</v>
      </c>
      <c r="N42" s="212" t="s">
        <v>342</v>
      </c>
      <c r="O42" s="213" t="s">
        <v>343</v>
      </c>
      <c r="P42" s="214" t="s">
        <v>344</v>
      </c>
      <c r="Q42" s="204"/>
      <c r="R42" s="215" t="s">
        <v>341</v>
      </c>
      <c r="S42" s="211" t="s">
        <v>345</v>
      </c>
      <c r="T42" s="190" t="s">
        <v>346</v>
      </c>
      <c r="U42" s="213" t="s">
        <v>343</v>
      </c>
      <c r="V42" s="214" t="s">
        <v>332</v>
      </c>
    </row>
    <row r="43" spans="1:24" x14ac:dyDescent="0.25">
      <c r="D43" s="229" t="s">
        <v>352</v>
      </c>
      <c r="E43" s="116"/>
      <c r="F43" s="186"/>
      <c r="G43" s="186"/>
      <c r="H43" s="183"/>
      <c r="I43" s="184"/>
    </row>
    <row r="44" spans="1:24" x14ac:dyDescent="0.25">
      <c r="D44" s="228" t="s">
        <v>353</v>
      </c>
      <c r="E44" s="116"/>
      <c r="F44" s="186"/>
      <c r="G44" s="186"/>
      <c r="H44" s="183"/>
      <c r="I44" s="184"/>
    </row>
    <row r="45" spans="1:24" x14ac:dyDescent="0.25">
      <c r="D45" s="228" t="s">
        <v>354</v>
      </c>
      <c r="E45" s="192" t="s">
        <v>356</v>
      </c>
      <c r="F45" s="186"/>
      <c r="G45" s="186"/>
      <c r="H45" s="183"/>
      <c r="I45" s="184"/>
    </row>
    <row r="46" spans="1:24" s="170" customFormat="1" ht="16.5" customHeight="1" x14ac:dyDescent="0.3">
      <c r="A46" s="221"/>
      <c r="B46" s="134"/>
      <c r="C46" s="191"/>
      <c r="D46" s="228" t="s">
        <v>355</v>
      </c>
      <c r="E46" s="185"/>
      <c r="F46" s="185"/>
      <c r="G46" s="185"/>
      <c r="H46" s="185"/>
      <c r="I46" s="185"/>
      <c r="K46" s="200"/>
      <c r="W46" s="200"/>
      <c r="X46" s="200"/>
    </row>
    <row r="47" spans="1:24" s="175" customFormat="1" x14ac:dyDescent="0.25">
      <c r="A47" s="197"/>
      <c r="B47" s="170"/>
      <c r="C47" s="194" t="s">
        <v>357</v>
      </c>
      <c r="I47" s="171"/>
      <c r="J47" s="172"/>
      <c r="K47" s="172"/>
      <c r="W47" s="176"/>
      <c r="X47" s="174"/>
    </row>
    <row r="48" spans="1:24" s="175" customFormat="1" ht="46.5" x14ac:dyDescent="0.25">
      <c r="A48" s="197">
        <v>111</v>
      </c>
      <c r="C48" s="1393"/>
      <c r="D48" s="1394"/>
      <c r="E48" s="1394"/>
      <c r="F48" s="1394"/>
      <c r="G48" s="1394"/>
      <c r="H48" s="1394"/>
      <c r="I48" s="1394"/>
      <c r="J48" s="1395"/>
      <c r="K48" s="172"/>
      <c r="W48" s="176"/>
      <c r="X48" s="177"/>
    </row>
    <row r="49" spans="1:23" s="175" customFormat="1" x14ac:dyDescent="0.25">
      <c r="A49" s="197"/>
      <c r="I49" s="171"/>
      <c r="W49" s="178"/>
    </row>
    <row r="50" spans="1:23" s="173" customFormat="1" x14ac:dyDescent="0.25">
      <c r="A50" s="222"/>
      <c r="B50" s="175"/>
      <c r="I50" s="187"/>
      <c r="W50" s="179"/>
    </row>
    <row r="51" spans="1:23" s="173" customFormat="1" x14ac:dyDescent="0.25">
      <c r="A51" s="222"/>
      <c r="I51" s="187"/>
      <c r="W51" s="188"/>
    </row>
    <row r="52" spans="1:23" s="173" customFormat="1" x14ac:dyDescent="0.25">
      <c r="A52" s="222"/>
      <c r="I52" s="187"/>
      <c r="W52" s="188"/>
    </row>
    <row r="53" spans="1:23" s="173" customFormat="1" x14ac:dyDescent="0.25">
      <c r="A53" s="222"/>
      <c r="I53" s="187"/>
      <c r="W53" s="188"/>
    </row>
    <row r="54" spans="1:23" x14ac:dyDescent="0.25">
      <c r="B54" s="173"/>
    </row>
  </sheetData>
  <mergeCells count="62">
    <mergeCell ref="E5:F5"/>
    <mergeCell ref="G5:I5"/>
    <mergeCell ref="E6:F6"/>
    <mergeCell ref="E7:F7"/>
    <mergeCell ref="C10:D11"/>
    <mergeCell ref="E10:E11"/>
    <mergeCell ref="F10:H10"/>
    <mergeCell ref="I10:J11"/>
    <mergeCell ref="C21:D21"/>
    <mergeCell ref="C12:D12"/>
    <mergeCell ref="C13:D13"/>
    <mergeCell ref="I13:J13"/>
    <mergeCell ref="C14:D14"/>
    <mergeCell ref="C15:D15"/>
    <mergeCell ref="C16:D16"/>
    <mergeCell ref="C17:D17"/>
    <mergeCell ref="C18:D18"/>
    <mergeCell ref="C19:D19"/>
    <mergeCell ref="C20:D20"/>
    <mergeCell ref="I18:J18"/>
    <mergeCell ref="I19:J19"/>
    <mergeCell ref="I20:J20"/>
    <mergeCell ref="I21:J21"/>
    <mergeCell ref="I12:J12"/>
    <mergeCell ref="C27:D27"/>
    <mergeCell ref="C28:D28"/>
    <mergeCell ref="C29:D29"/>
    <mergeCell ref="C22:D22"/>
    <mergeCell ref="C23:D23"/>
    <mergeCell ref="C24:D24"/>
    <mergeCell ref="C25:D25"/>
    <mergeCell ref="C26:D26"/>
    <mergeCell ref="R36:V36"/>
    <mergeCell ref="F37:F38"/>
    <mergeCell ref="G37:G38"/>
    <mergeCell ref="I37:I38"/>
    <mergeCell ref="L38:P38"/>
    <mergeCell ref="R38:V38"/>
    <mergeCell ref="L36:P36"/>
    <mergeCell ref="C48:J48"/>
    <mergeCell ref="C34:D34"/>
    <mergeCell ref="C30:D30"/>
    <mergeCell ref="C31:D31"/>
    <mergeCell ref="C32:D32"/>
    <mergeCell ref="C33:D33"/>
    <mergeCell ref="I33:J33"/>
    <mergeCell ref="I34:J34"/>
    <mergeCell ref="I31:J31"/>
    <mergeCell ref="I32:J32"/>
    <mergeCell ref="I26:J26"/>
    <mergeCell ref="I27:J27"/>
    <mergeCell ref="I28:J28"/>
    <mergeCell ref="I29:J29"/>
    <mergeCell ref="I30:J30"/>
    <mergeCell ref="I23:J23"/>
    <mergeCell ref="I24:J24"/>
    <mergeCell ref="I25:J25"/>
    <mergeCell ref="I22:J22"/>
    <mergeCell ref="I14:J14"/>
    <mergeCell ref="I15:J15"/>
    <mergeCell ref="I16:J16"/>
    <mergeCell ref="I17:J17"/>
  </mergeCells>
  <conditionalFormatting sqref="C13:D33">
    <cfRule type="duplicateValues" dxfId="67" priority="404"/>
    <cfRule type="duplicateValues" dxfId="66" priority="405"/>
  </conditionalFormatting>
  <dataValidations count="1">
    <dataValidation type="list" allowBlank="1" showInputMessage="1" showErrorMessage="1" sqref="E13:E35" xr:uid="{00000000-0002-0000-2D00-000000000000}">
      <formula1>$G$6:$G$8</formula1>
    </dataValidation>
  </dataValidations>
  <pageMargins left="0.45" right="0.5" top="0.41" bottom="0.43" header="0.31496062992125984" footer="0.31496062992125984"/>
  <pageSetup paperSize="9" scale="65"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3399"/>
    <pageSetUpPr fitToPage="1"/>
  </sheetPr>
  <dimension ref="A1:X49"/>
  <sheetViews>
    <sheetView workbookViewId="0">
      <selection activeCell="K10" sqref="K10"/>
    </sheetView>
  </sheetViews>
  <sheetFormatPr baseColWidth="10" defaultColWidth="11.42578125" defaultRowHeight="15" x14ac:dyDescent="0.25"/>
  <cols>
    <col min="1" max="1" width="1.7109375" style="133" customWidth="1"/>
    <col min="2" max="2" width="3" style="134" bestFit="1" customWidth="1"/>
    <col min="3" max="3" width="21.7109375" style="135" customWidth="1"/>
    <col min="4" max="4" width="60.140625" style="135" customWidth="1"/>
    <col min="5" max="5" width="7" style="102" customWidth="1"/>
    <col min="6" max="6" width="5.42578125"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304</v>
      </c>
      <c r="E2" s="145"/>
      <c r="F2" s="146"/>
      <c r="G2" s="146"/>
      <c r="H2" s="146"/>
      <c r="I2" s="146" t="s">
        <v>309</v>
      </c>
      <c r="J2" s="153" t="s">
        <v>2492</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72" t="s">
        <v>840</v>
      </c>
      <c r="E4" s="149"/>
      <c r="F4" s="165"/>
      <c r="G4" s="165"/>
      <c r="H4" s="165"/>
      <c r="I4" s="165"/>
      <c r="J4" s="155"/>
      <c r="K4" s="149"/>
      <c r="N4" s="144"/>
    </row>
    <row r="5" spans="1:14" s="56" customFormat="1" ht="15.75" x14ac:dyDescent="0.25">
      <c r="A5" s="133"/>
      <c r="B5" s="161"/>
      <c r="C5" s="240" t="s">
        <v>305</v>
      </c>
      <c r="D5" s="149" t="s">
        <v>306</v>
      </c>
      <c r="E5" s="1139" t="s">
        <v>307</v>
      </c>
      <c r="F5" s="1139"/>
      <c r="G5" s="1140" t="s">
        <v>315</v>
      </c>
      <c r="H5" s="1140"/>
      <c r="I5" s="1140"/>
      <c r="J5" s="1010" t="s">
        <v>3083</v>
      </c>
      <c r="K5" s="148"/>
      <c r="N5" s="144"/>
    </row>
    <row r="6" spans="1:14" s="56" customFormat="1" ht="15.75" x14ac:dyDescent="0.25">
      <c r="A6" s="133"/>
      <c r="B6" s="161"/>
      <c r="C6" s="241" t="s">
        <v>302</v>
      </c>
      <c r="D6" s="150" t="s">
        <v>151</v>
      </c>
      <c r="E6" s="1141">
        <v>45162</v>
      </c>
      <c r="F6" s="1141"/>
      <c r="G6" s="166" t="s">
        <v>311</v>
      </c>
      <c r="H6" s="166"/>
      <c r="I6" s="224">
        <v>1</v>
      </c>
      <c r="J6" s="246" t="s">
        <v>308</v>
      </c>
      <c r="K6" s="162"/>
    </row>
    <row r="7" spans="1:14" s="56" customFormat="1" ht="15.75" x14ac:dyDescent="0.25">
      <c r="A7" s="133"/>
      <c r="B7" s="161"/>
      <c r="C7" s="241" t="s">
        <v>88</v>
      </c>
      <c r="D7" s="150" t="s">
        <v>152</v>
      </c>
      <c r="E7" s="1141">
        <f>+E6+10</f>
        <v>45172</v>
      </c>
      <c r="F7" s="1141"/>
      <c r="G7" s="167" t="s">
        <v>312</v>
      </c>
      <c r="H7" s="167"/>
      <c r="I7" s="224">
        <v>0</v>
      </c>
      <c r="J7" s="247"/>
      <c r="K7" s="163"/>
    </row>
    <row r="8" spans="1:14" ht="15.75" thickBot="1" x14ac:dyDescent="0.3">
      <c r="B8" s="159"/>
      <c r="C8" s="258"/>
      <c r="D8" s="156"/>
      <c r="E8" s="157"/>
      <c r="F8" s="157"/>
      <c r="G8" s="243" t="s">
        <v>313</v>
      </c>
      <c r="H8" s="243"/>
      <c r="I8" s="244" t="s">
        <v>314</v>
      </c>
      <c r="J8" s="158"/>
      <c r="K8" s="143"/>
    </row>
    <row r="9" spans="1:14" ht="15.75"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c r="C12" s="1281"/>
      <c r="D12" s="1282"/>
      <c r="E12" s="140"/>
      <c r="F12" s="140"/>
      <c r="G12" s="141"/>
      <c r="H12" s="141"/>
      <c r="I12" s="199"/>
      <c r="J12" s="230"/>
      <c r="K12" s="233"/>
    </row>
    <row r="13" spans="1:14" ht="31.5" x14ac:dyDescent="0.25">
      <c r="A13" s="133">
        <v>11</v>
      </c>
      <c r="B13" s="134">
        <v>1</v>
      </c>
      <c r="C13" s="1502" t="s">
        <v>2334</v>
      </c>
      <c r="D13" s="1503"/>
      <c r="E13" s="139"/>
      <c r="F13" s="139">
        <f t="shared" ref="F13:F30" si="0">SUMIF(E13,G$6,I$6)</f>
        <v>0</v>
      </c>
      <c r="G13" s="142">
        <f t="shared" ref="G13:G30" si="1">SUMIF(G$7,E13,I$6)</f>
        <v>0</v>
      </c>
      <c r="H13" s="142">
        <f>SUMIF(E13,G$8,I$6)</f>
        <v>0</v>
      </c>
      <c r="I13" s="1266"/>
      <c r="J13" s="1267"/>
      <c r="K13" s="169"/>
    </row>
    <row r="14" spans="1:14" ht="16.5" x14ac:dyDescent="0.25">
      <c r="A14" s="133">
        <v>1</v>
      </c>
      <c r="B14" s="134">
        <v>2</v>
      </c>
      <c r="C14" s="1502" t="s">
        <v>841</v>
      </c>
      <c r="D14" s="1503"/>
      <c r="E14" s="138"/>
      <c r="F14" s="139">
        <f t="shared" si="0"/>
        <v>0</v>
      </c>
      <c r="G14" s="142">
        <f t="shared" si="1"/>
        <v>0</v>
      </c>
      <c r="H14" s="142">
        <f t="shared" ref="H14:H30" si="2">SUMIF(E14,G$8,I$6)</f>
        <v>0</v>
      </c>
      <c r="I14" s="1266"/>
      <c r="J14" s="1267"/>
      <c r="K14" s="169"/>
    </row>
    <row r="15" spans="1:14" ht="31.5" x14ac:dyDescent="0.25">
      <c r="A15" s="133">
        <v>11</v>
      </c>
      <c r="B15" s="134">
        <v>3</v>
      </c>
      <c r="C15" s="1502" t="s">
        <v>2335</v>
      </c>
      <c r="D15" s="1503"/>
      <c r="E15" s="138"/>
      <c r="F15" s="139">
        <f t="shared" si="0"/>
        <v>0</v>
      </c>
      <c r="G15" s="142">
        <f t="shared" si="1"/>
        <v>0</v>
      </c>
      <c r="H15" s="142">
        <f t="shared" si="2"/>
        <v>0</v>
      </c>
      <c r="I15" s="1266"/>
      <c r="J15" s="1267"/>
      <c r="K15" s="169"/>
    </row>
    <row r="16" spans="1:14" ht="16.5" x14ac:dyDescent="0.25">
      <c r="A16" s="133">
        <v>1</v>
      </c>
      <c r="B16" s="134">
        <v>4</v>
      </c>
      <c r="C16" s="1502" t="s">
        <v>842</v>
      </c>
      <c r="D16" s="1503"/>
      <c r="E16" s="138"/>
      <c r="F16" s="139">
        <f t="shared" si="0"/>
        <v>0</v>
      </c>
      <c r="G16" s="142">
        <f t="shared" si="1"/>
        <v>0</v>
      </c>
      <c r="H16" s="142">
        <f t="shared" si="2"/>
        <v>0</v>
      </c>
      <c r="I16" s="1266"/>
      <c r="J16" s="1267"/>
      <c r="K16" s="169"/>
    </row>
    <row r="17" spans="1:22" ht="31.5" x14ac:dyDescent="0.25">
      <c r="A17" s="133">
        <v>11</v>
      </c>
      <c r="B17" s="134">
        <v>5</v>
      </c>
      <c r="C17" s="1504" t="s">
        <v>2336</v>
      </c>
      <c r="D17" s="1503"/>
      <c r="E17" s="138"/>
      <c r="F17" s="139">
        <f t="shared" si="0"/>
        <v>0</v>
      </c>
      <c r="G17" s="142">
        <f t="shared" si="1"/>
        <v>0</v>
      </c>
      <c r="H17" s="142">
        <f t="shared" si="2"/>
        <v>0</v>
      </c>
      <c r="I17" s="1266"/>
      <c r="J17" s="1267"/>
      <c r="K17" s="169"/>
    </row>
    <row r="18" spans="1:22" ht="31.5" x14ac:dyDescent="0.25">
      <c r="A18" s="133">
        <v>11</v>
      </c>
      <c r="B18" s="134">
        <v>6</v>
      </c>
      <c r="C18" s="1502" t="s">
        <v>2925</v>
      </c>
      <c r="D18" s="1503"/>
      <c r="E18" s="138"/>
      <c r="F18" s="139">
        <f t="shared" si="0"/>
        <v>0</v>
      </c>
      <c r="G18" s="142">
        <f t="shared" si="1"/>
        <v>0</v>
      </c>
      <c r="H18" s="142">
        <f t="shared" si="2"/>
        <v>0</v>
      </c>
      <c r="I18" s="1266"/>
      <c r="J18" s="1267"/>
      <c r="K18" s="169"/>
    </row>
    <row r="19" spans="1:22" ht="61.5" x14ac:dyDescent="0.25">
      <c r="A19" s="133">
        <v>1111</v>
      </c>
      <c r="B19" s="134">
        <v>7</v>
      </c>
      <c r="C19" s="1502" t="s">
        <v>843</v>
      </c>
      <c r="D19" s="1503"/>
      <c r="E19" s="138"/>
      <c r="F19" s="139">
        <f t="shared" si="0"/>
        <v>0</v>
      </c>
      <c r="G19" s="142">
        <f t="shared" si="1"/>
        <v>0</v>
      </c>
      <c r="H19" s="142">
        <f t="shared" si="2"/>
        <v>0</v>
      </c>
      <c r="I19" s="1266"/>
      <c r="J19" s="1267"/>
      <c r="K19" s="169"/>
    </row>
    <row r="20" spans="1:22" ht="31.5" x14ac:dyDescent="0.25">
      <c r="A20" s="133">
        <v>11</v>
      </c>
      <c r="B20" s="134">
        <v>8</v>
      </c>
      <c r="C20" s="1502" t="s">
        <v>844</v>
      </c>
      <c r="D20" s="1503"/>
      <c r="E20" s="138"/>
      <c r="F20" s="139">
        <f t="shared" si="0"/>
        <v>0</v>
      </c>
      <c r="G20" s="142">
        <f t="shared" si="1"/>
        <v>0</v>
      </c>
      <c r="H20" s="142">
        <f t="shared" si="2"/>
        <v>0</v>
      </c>
      <c r="I20" s="1266"/>
      <c r="J20" s="1267"/>
      <c r="K20" s="169"/>
    </row>
    <row r="21" spans="1:22" ht="46.5" x14ac:dyDescent="0.25">
      <c r="A21" s="133">
        <v>111</v>
      </c>
      <c r="B21" s="134">
        <v>9</v>
      </c>
      <c r="C21" s="1502" t="s">
        <v>845</v>
      </c>
      <c r="D21" s="1503"/>
      <c r="E21" s="138"/>
      <c r="F21" s="139">
        <f t="shared" si="0"/>
        <v>0</v>
      </c>
      <c r="G21" s="142">
        <f t="shared" si="1"/>
        <v>0</v>
      </c>
      <c r="H21" s="142">
        <f t="shared" si="2"/>
        <v>0</v>
      </c>
      <c r="I21" s="1266"/>
      <c r="J21" s="1267"/>
      <c r="K21" s="169"/>
    </row>
    <row r="22" spans="1:22" ht="31.5" x14ac:dyDescent="0.25">
      <c r="A22" s="133">
        <v>11</v>
      </c>
      <c r="B22" s="134">
        <v>10</v>
      </c>
      <c r="C22" s="1502" t="s">
        <v>846</v>
      </c>
      <c r="D22" s="1503"/>
      <c r="E22" s="138"/>
      <c r="F22" s="139">
        <f t="shared" si="0"/>
        <v>0</v>
      </c>
      <c r="G22" s="142">
        <f t="shared" si="1"/>
        <v>0</v>
      </c>
      <c r="H22" s="142">
        <f t="shared" si="2"/>
        <v>0</v>
      </c>
      <c r="I22" s="1266"/>
      <c r="J22" s="1267"/>
      <c r="K22" s="169"/>
    </row>
    <row r="23" spans="1:22" ht="16.5" x14ac:dyDescent="0.25">
      <c r="A23" s="133">
        <v>1</v>
      </c>
      <c r="B23" s="134">
        <v>11</v>
      </c>
      <c r="C23" s="1502" t="s">
        <v>847</v>
      </c>
      <c r="D23" s="1503"/>
      <c r="E23" s="138" t="s">
        <v>312</v>
      </c>
      <c r="F23" s="139">
        <f t="shared" si="0"/>
        <v>0</v>
      </c>
      <c r="G23" s="142">
        <f t="shared" si="1"/>
        <v>1</v>
      </c>
      <c r="H23" s="142">
        <f t="shared" si="2"/>
        <v>0</v>
      </c>
      <c r="I23" s="1266"/>
      <c r="J23" s="1267"/>
      <c r="K23" s="169"/>
    </row>
    <row r="24" spans="1:22" ht="46.5" x14ac:dyDescent="0.25">
      <c r="A24" s="133">
        <v>111</v>
      </c>
      <c r="B24" s="134">
        <v>12</v>
      </c>
      <c r="C24" s="1502" t="s">
        <v>848</v>
      </c>
      <c r="D24" s="1503"/>
      <c r="E24" s="138" t="s">
        <v>312</v>
      </c>
      <c r="F24" s="139">
        <f t="shared" si="0"/>
        <v>0</v>
      </c>
      <c r="G24" s="142">
        <f t="shared" si="1"/>
        <v>1</v>
      </c>
      <c r="H24" s="142">
        <f t="shared" si="2"/>
        <v>0</v>
      </c>
      <c r="I24" s="1266"/>
      <c r="J24" s="1267"/>
      <c r="K24" s="169"/>
    </row>
    <row r="25" spans="1:22" ht="31.5" x14ac:dyDescent="0.25">
      <c r="A25" s="133">
        <v>11</v>
      </c>
      <c r="B25" s="134">
        <v>13</v>
      </c>
      <c r="C25" s="1502" t="s">
        <v>2337</v>
      </c>
      <c r="D25" s="1503"/>
      <c r="E25" s="138" t="s">
        <v>311</v>
      </c>
      <c r="F25" s="139">
        <f t="shared" si="0"/>
        <v>1</v>
      </c>
      <c r="G25" s="142">
        <f t="shared" si="1"/>
        <v>0</v>
      </c>
      <c r="H25" s="142">
        <f t="shared" si="2"/>
        <v>0</v>
      </c>
      <c r="I25" s="1266"/>
      <c r="J25" s="1267"/>
      <c r="K25" s="169"/>
    </row>
    <row r="26" spans="1:22" ht="16.5" x14ac:dyDescent="0.25">
      <c r="A26" s="133">
        <v>1</v>
      </c>
      <c r="B26" s="134">
        <v>14</v>
      </c>
      <c r="C26" s="1502" t="s">
        <v>849</v>
      </c>
      <c r="D26" s="1503"/>
      <c r="E26" s="138" t="s">
        <v>312</v>
      </c>
      <c r="F26" s="139">
        <f t="shared" si="0"/>
        <v>0</v>
      </c>
      <c r="G26" s="142">
        <f t="shared" si="1"/>
        <v>1</v>
      </c>
      <c r="H26" s="142">
        <f t="shared" si="2"/>
        <v>0</v>
      </c>
      <c r="I26" s="1266"/>
      <c r="J26" s="1267"/>
      <c r="K26" s="169"/>
    </row>
    <row r="27" spans="1:22" x14ac:dyDescent="0.25">
      <c r="B27" s="134">
        <v>15</v>
      </c>
      <c r="C27" s="1268"/>
      <c r="D27" s="1269"/>
      <c r="E27" s="138"/>
      <c r="F27" s="139">
        <f t="shared" si="0"/>
        <v>0</v>
      </c>
      <c r="G27" s="142">
        <f t="shared" si="1"/>
        <v>0</v>
      </c>
      <c r="H27" s="142">
        <f t="shared" si="2"/>
        <v>0</v>
      </c>
      <c r="I27" s="1266"/>
      <c r="J27" s="1267"/>
      <c r="K27" s="169"/>
    </row>
    <row r="28" spans="1:22" x14ac:dyDescent="0.25">
      <c r="B28" s="134">
        <v>16</v>
      </c>
      <c r="C28" s="1268"/>
      <c r="D28" s="1269"/>
      <c r="E28" s="138"/>
      <c r="F28" s="139">
        <f t="shared" si="0"/>
        <v>0</v>
      </c>
      <c r="G28" s="142">
        <f t="shared" si="1"/>
        <v>0</v>
      </c>
      <c r="H28" s="142">
        <f t="shared" si="2"/>
        <v>0</v>
      </c>
      <c r="I28" s="1266"/>
      <c r="J28" s="1267"/>
      <c r="K28" s="169"/>
    </row>
    <row r="29" spans="1:22" x14ac:dyDescent="0.25">
      <c r="B29" s="134">
        <v>17</v>
      </c>
      <c r="C29" s="1268"/>
      <c r="D29" s="1269"/>
      <c r="E29" s="138"/>
      <c r="F29" s="139">
        <f t="shared" si="0"/>
        <v>0</v>
      </c>
      <c r="G29" s="142">
        <f t="shared" si="1"/>
        <v>0</v>
      </c>
      <c r="H29" s="142">
        <f t="shared" si="2"/>
        <v>0</v>
      </c>
      <c r="I29" s="1266"/>
      <c r="J29" s="1267"/>
      <c r="K29" s="169"/>
    </row>
    <row r="30" spans="1:22" ht="15.75" thickBot="1" x14ac:dyDescent="0.3">
      <c r="B30" s="134">
        <v>23</v>
      </c>
      <c r="C30" s="1288"/>
      <c r="D30" s="1289"/>
      <c r="E30" s="115"/>
      <c r="F30" s="231">
        <f t="shared" si="0"/>
        <v>0</v>
      </c>
      <c r="G30" s="232">
        <f t="shared" si="1"/>
        <v>0</v>
      </c>
      <c r="H30" s="232">
        <f t="shared" si="2"/>
        <v>0</v>
      </c>
      <c r="I30" s="1290"/>
      <c r="J30" s="1291"/>
      <c r="K30" s="169"/>
    </row>
    <row r="31" spans="1:22" ht="22.5" x14ac:dyDescent="0.3">
      <c r="C31" s="164"/>
      <c r="D31" s="164"/>
      <c r="E31" s="143"/>
      <c r="F31" s="198" t="s">
        <v>311</v>
      </c>
      <c r="G31" s="198" t="s">
        <v>312</v>
      </c>
      <c r="H31" s="198" t="s">
        <v>313</v>
      </c>
      <c r="I31" s="226" t="s">
        <v>317</v>
      </c>
      <c r="J31" s="169"/>
      <c r="K31" s="169"/>
      <c r="L31" s="201" t="s">
        <v>319</v>
      </c>
      <c r="M31" s="201"/>
      <c r="N31" s="201"/>
      <c r="O31" s="201"/>
      <c r="P31" s="201"/>
      <c r="Q31" s="201"/>
      <c r="R31" s="201"/>
      <c r="S31" s="201"/>
      <c r="T31" s="202"/>
      <c r="U31" s="201"/>
      <c r="V31" s="201"/>
    </row>
    <row r="32" spans="1:22" ht="15.75" thickBot="1" x14ac:dyDescent="0.3">
      <c r="E32" s="102" t="s">
        <v>316</v>
      </c>
      <c r="F32" s="104">
        <f>SUM(F13:F30)</f>
        <v>1</v>
      </c>
      <c r="G32" s="104">
        <f>SUM(G13:G30)</f>
        <v>3</v>
      </c>
      <c r="H32" s="104">
        <f>SUM(H13:H30)</f>
        <v>0</v>
      </c>
      <c r="I32" s="102">
        <f>+F32+G32</f>
        <v>4</v>
      </c>
      <c r="L32" s="1292" t="s">
        <v>349</v>
      </c>
      <c r="M32" s="1292"/>
      <c r="N32" s="1292"/>
      <c r="O32" s="1292"/>
      <c r="P32" s="1292"/>
      <c r="Q32" s="195"/>
      <c r="R32" s="1292" t="s">
        <v>350</v>
      </c>
      <c r="S32" s="1292"/>
      <c r="T32" s="1292"/>
      <c r="U32" s="1292"/>
      <c r="V32" s="1292"/>
    </row>
    <row r="33" spans="1:24" ht="15.75" thickBot="1" x14ac:dyDescent="0.3">
      <c r="D33" s="180" t="s">
        <v>347</v>
      </c>
      <c r="E33" s="181"/>
      <c r="F33" s="1293">
        <f>+F32/I32</f>
        <v>0.25</v>
      </c>
      <c r="G33" s="1293">
        <f>+G32/I32</f>
        <v>0.75</v>
      </c>
      <c r="H33" s="223"/>
      <c r="I33" s="1295">
        <f>+F33+G33</f>
        <v>1</v>
      </c>
      <c r="L33" s="196"/>
      <c r="M33" s="174"/>
      <c r="N33" s="195"/>
      <c r="O33" s="195"/>
      <c r="P33" s="195"/>
      <c r="Q33" s="195"/>
      <c r="R33" s="195"/>
      <c r="S33" s="195"/>
      <c r="T33" s="203"/>
      <c r="U33" s="176"/>
      <c r="V33" s="176"/>
    </row>
    <row r="34" spans="1:24" ht="15.75" thickBot="1" x14ac:dyDescent="0.3">
      <c r="D34" s="180" t="s">
        <v>348</v>
      </c>
      <c r="E34" s="181"/>
      <c r="F34" s="1294"/>
      <c r="G34" s="1294"/>
      <c r="H34" s="223"/>
      <c r="I34" s="1296"/>
      <c r="L34" s="1297" t="s">
        <v>320</v>
      </c>
      <c r="M34" s="1298"/>
      <c r="N34" s="1298"/>
      <c r="O34" s="1298"/>
      <c r="P34" s="1299"/>
      <c r="Q34" s="195"/>
      <c r="R34" s="1297" t="s">
        <v>321</v>
      </c>
      <c r="S34" s="1298"/>
      <c r="T34" s="1300"/>
      <c r="U34" s="1298"/>
      <c r="V34" s="1299"/>
    </row>
    <row r="35" spans="1:24" ht="38.25" x14ac:dyDescent="0.25">
      <c r="D35" s="182"/>
      <c r="E35" s="116"/>
      <c r="F35" s="186"/>
      <c r="G35" s="186"/>
      <c r="H35" s="183"/>
      <c r="I35" s="184"/>
      <c r="L35" s="216" t="s">
        <v>322</v>
      </c>
      <c r="M35" s="217" t="s">
        <v>323</v>
      </c>
      <c r="N35" s="217" t="s">
        <v>324</v>
      </c>
      <c r="O35" s="217" t="s">
        <v>325</v>
      </c>
      <c r="P35" s="218" t="s">
        <v>326</v>
      </c>
      <c r="Q35" s="219"/>
      <c r="R35" s="220" t="s">
        <v>322</v>
      </c>
      <c r="S35" s="217" t="s">
        <v>323</v>
      </c>
      <c r="T35" s="217" t="s">
        <v>327</v>
      </c>
      <c r="U35" s="217" t="s">
        <v>325</v>
      </c>
      <c r="V35" s="218" t="s">
        <v>326</v>
      </c>
    </row>
    <row r="36" spans="1:24" x14ac:dyDescent="0.25">
      <c r="D36" s="182" t="s">
        <v>324</v>
      </c>
      <c r="E36" s="193">
        <f>+F33</f>
        <v>0.25</v>
      </c>
      <c r="F36" s="186"/>
      <c r="G36" s="186"/>
      <c r="H36" s="183"/>
      <c r="I36" s="184"/>
      <c r="L36" s="205" t="s">
        <v>328</v>
      </c>
      <c r="M36" s="206" t="s">
        <v>329</v>
      </c>
      <c r="N36" s="207" t="s">
        <v>330</v>
      </c>
      <c r="O36" s="208" t="s">
        <v>331</v>
      </c>
      <c r="P36" s="189" t="s">
        <v>332</v>
      </c>
      <c r="Q36" s="204"/>
      <c r="R36" s="209" t="s">
        <v>328</v>
      </c>
      <c r="S36" s="206" t="s">
        <v>333</v>
      </c>
      <c r="T36" s="179" t="s">
        <v>334</v>
      </c>
      <c r="U36" s="208" t="s">
        <v>331</v>
      </c>
      <c r="V36" s="189" t="s">
        <v>335</v>
      </c>
    </row>
    <row r="37" spans="1:24" ht="30" x14ac:dyDescent="0.25">
      <c r="D37" s="182" t="s">
        <v>327</v>
      </c>
      <c r="E37" s="193">
        <f>+G33</f>
        <v>0.75</v>
      </c>
      <c r="F37" s="186"/>
      <c r="G37" s="186"/>
      <c r="H37" s="183"/>
      <c r="I37" s="184"/>
      <c r="L37" s="205" t="s">
        <v>336</v>
      </c>
      <c r="M37" s="206" t="s">
        <v>329</v>
      </c>
      <c r="N37" s="207" t="s">
        <v>337</v>
      </c>
      <c r="O37" s="208" t="s">
        <v>338</v>
      </c>
      <c r="P37" s="189" t="s">
        <v>339</v>
      </c>
      <c r="Q37" s="204"/>
      <c r="R37" s="209" t="s">
        <v>336</v>
      </c>
      <c r="S37" s="206" t="s">
        <v>333</v>
      </c>
      <c r="T37" s="179" t="s">
        <v>337</v>
      </c>
      <c r="U37" s="208" t="s">
        <v>338</v>
      </c>
      <c r="V37" s="189" t="s">
        <v>340</v>
      </c>
    </row>
    <row r="38" spans="1:24" ht="16.5" thickBot="1" x14ac:dyDescent="0.3">
      <c r="C38" s="227" t="s">
        <v>351</v>
      </c>
      <c r="D38" s="182"/>
      <c r="E38" s="116"/>
      <c r="F38" s="186"/>
      <c r="G38" s="186"/>
      <c r="H38" s="183"/>
      <c r="I38" s="184"/>
      <c r="J38" s="102">
        <f>990*1.12</f>
        <v>1108.8000000000002</v>
      </c>
      <c r="L38" s="210" t="s">
        <v>341</v>
      </c>
      <c r="M38" s="211" t="s">
        <v>329</v>
      </c>
      <c r="N38" s="212" t="s">
        <v>342</v>
      </c>
      <c r="O38" s="213" t="s">
        <v>343</v>
      </c>
      <c r="P38" s="214" t="s">
        <v>344</v>
      </c>
      <c r="Q38" s="204"/>
      <c r="R38" s="215" t="s">
        <v>341</v>
      </c>
      <c r="S38" s="211" t="s">
        <v>345</v>
      </c>
      <c r="T38" s="190" t="s">
        <v>346</v>
      </c>
      <c r="U38" s="213" t="s">
        <v>343</v>
      </c>
      <c r="V38" s="214" t="s">
        <v>332</v>
      </c>
    </row>
    <row r="39" spans="1:24" x14ac:dyDescent="0.25">
      <c r="D39" s="229" t="s">
        <v>352</v>
      </c>
      <c r="E39" s="116"/>
      <c r="F39" s="186"/>
      <c r="G39" s="186"/>
      <c r="H39" s="183"/>
      <c r="I39" s="184"/>
    </row>
    <row r="40" spans="1:24" x14ac:dyDescent="0.25">
      <c r="D40" s="228" t="s">
        <v>353</v>
      </c>
      <c r="E40" s="116"/>
      <c r="F40" s="186"/>
      <c r="G40" s="186"/>
      <c r="H40" s="183"/>
      <c r="I40" s="184"/>
    </row>
    <row r="41" spans="1:24" x14ac:dyDescent="0.25">
      <c r="D41" s="228" t="s">
        <v>354</v>
      </c>
      <c r="E41" s="192" t="s">
        <v>356</v>
      </c>
      <c r="F41" s="186"/>
      <c r="G41" s="186"/>
      <c r="H41" s="183"/>
      <c r="I41" s="184"/>
    </row>
    <row r="42" spans="1:24" s="170" customFormat="1" ht="16.5" customHeight="1" x14ac:dyDescent="0.3">
      <c r="A42" s="221"/>
      <c r="C42" s="191"/>
      <c r="D42" s="228" t="s">
        <v>355</v>
      </c>
      <c r="E42" s="185"/>
      <c r="F42" s="185"/>
      <c r="G42" s="185"/>
      <c r="H42" s="185"/>
      <c r="I42" s="185"/>
      <c r="K42" s="200"/>
      <c r="W42" s="200"/>
      <c r="X42" s="200"/>
    </row>
    <row r="43" spans="1:24" s="175" customFormat="1" ht="15.75" thickBot="1" x14ac:dyDescent="0.3">
      <c r="A43" s="197"/>
      <c r="C43" s="194" t="s">
        <v>357</v>
      </c>
      <c r="I43" s="171"/>
      <c r="J43" s="172"/>
      <c r="K43" s="172"/>
      <c r="W43" s="176"/>
      <c r="X43" s="174"/>
    </row>
    <row r="44" spans="1:24" s="175" customFormat="1" ht="47.25" thickBot="1" x14ac:dyDescent="0.3">
      <c r="A44" s="197">
        <v>111</v>
      </c>
      <c r="C44" s="1285"/>
      <c r="D44" s="1286"/>
      <c r="E44" s="1286"/>
      <c r="F44" s="1286"/>
      <c r="G44" s="1286"/>
      <c r="H44" s="1286"/>
      <c r="I44" s="1286"/>
      <c r="J44" s="1287"/>
      <c r="K44" s="172"/>
      <c r="W44" s="176"/>
      <c r="X44" s="177"/>
    </row>
    <row r="45" spans="1:24" s="175" customFormat="1" x14ac:dyDescent="0.25">
      <c r="A45" s="197"/>
      <c r="I45" s="171"/>
      <c r="W45" s="178"/>
    </row>
    <row r="46" spans="1:24" s="173" customFormat="1" x14ac:dyDescent="0.25">
      <c r="A46" s="222"/>
      <c r="I46" s="187"/>
      <c r="W46" s="179"/>
    </row>
    <row r="47" spans="1:24" s="173" customFormat="1" x14ac:dyDescent="0.25">
      <c r="A47" s="222"/>
      <c r="I47" s="187"/>
      <c r="W47" s="188"/>
    </row>
    <row r="48" spans="1:24" s="173" customFormat="1" ht="18" customHeight="1" x14ac:dyDescent="0.25">
      <c r="A48" s="222"/>
      <c r="I48" s="187"/>
      <c r="W48" s="188"/>
    </row>
    <row r="49" spans="1:23" s="173" customFormat="1" x14ac:dyDescent="0.25">
      <c r="A49" s="222"/>
      <c r="I49" s="187"/>
      <c r="W49" s="188"/>
    </row>
  </sheetData>
  <mergeCells count="53">
    <mergeCell ref="C15:D15"/>
    <mergeCell ref="I15:J15"/>
    <mergeCell ref="E5:F5"/>
    <mergeCell ref="G5:I5"/>
    <mergeCell ref="E6:F6"/>
    <mergeCell ref="E7:F7"/>
    <mergeCell ref="C10:D11"/>
    <mergeCell ref="E10:E11"/>
    <mergeCell ref="F10:H10"/>
    <mergeCell ref="I10:J11"/>
    <mergeCell ref="C12:D12"/>
    <mergeCell ref="C13:D13"/>
    <mergeCell ref="I13:J13"/>
    <mergeCell ref="C14:D14"/>
    <mergeCell ref="I14:J14"/>
    <mergeCell ref="C16:D16"/>
    <mergeCell ref="I16:J16"/>
    <mergeCell ref="C17:D17"/>
    <mergeCell ref="I17:J17"/>
    <mergeCell ref="C18:D18"/>
    <mergeCell ref="I18:J18"/>
    <mergeCell ref="C19:D19"/>
    <mergeCell ref="I19:J19"/>
    <mergeCell ref="C20:D20"/>
    <mergeCell ref="I20:J20"/>
    <mergeCell ref="C21:D21"/>
    <mergeCell ref="I21:J21"/>
    <mergeCell ref="C22:D22"/>
    <mergeCell ref="I22:J22"/>
    <mergeCell ref="C23:D23"/>
    <mergeCell ref="I23:J23"/>
    <mergeCell ref="C24:D24"/>
    <mergeCell ref="I24:J24"/>
    <mergeCell ref="C25:D25"/>
    <mergeCell ref="I25:J25"/>
    <mergeCell ref="C26:D26"/>
    <mergeCell ref="I26:J26"/>
    <mergeCell ref="C27:D27"/>
    <mergeCell ref="I27:J27"/>
    <mergeCell ref="C28:D28"/>
    <mergeCell ref="I28:J28"/>
    <mergeCell ref="C29:D29"/>
    <mergeCell ref="I29:J29"/>
    <mergeCell ref="C30:D30"/>
    <mergeCell ref="I30:J30"/>
    <mergeCell ref="C44:J44"/>
    <mergeCell ref="L32:P32"/>
    <mergeCell ref="R32:V32"/>
    <mergeCell ref="F33:F34"/>
    <mergeCell ref="G33:G34"/>
    <mergeCell ref="I33:I34"/>
    <mergeCell ref="L34:P34"/>
    <mergeCell ref="R34:V34"/>
  </mergeCells>
  <conditionalFormatting sqref="C13:D27">
    <cfRule type="duplicateValues" dxfId="65" priority="1"/>
  </conditionalFormatting>
  <dataValidations count="1">
    <dataValidation type="list" allowBlank="1" showInputMessage="1" showErrorMessage="1" sqref="E13:E31" xr:uid="{00000000-0002-0000-2E00-000000000000}">
      <formula1>$G$6:$G$8</formula1>
    </dataValidation>
  </dataValidations>
  <pageMargins left="0.39" right="0.41" top="0.74803149606299213" bottom="0.74803149606299213" header="0.31496062992125984" footer="0.31496062992125984"/>
  <pageSetup paperSize="9" scale="67"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00FF00"/>
    <pageSetUpPr fitToPage="1"/>
  </sheetPr>
  <dimension ref="A1:R45"/>
  <sheetViews>
    <sheetView topLeftCell="A13" zoomScale="115" zoomScaleNormal="115" workbookViewId="0">
      <selection activeCell="C23" sqref="C23:D23"/>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21.140625"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173" t="s">
        <v>2494</v>
      </c>
    </row>
    <row r="3" spans="1:17" ht="9" customHeight="1" x14ac:dyDescent="0.3">
      <c r="D3" s="99"/>
      <c r="E3" s="99"/>
      <c r="F3" s="99"/>
      <c r="G3" s="99"/>
      <c r="H3" s="99"/>
      <c r="I3" s="99"/>
      <c r="J3" s="99"/>
      <c r="K3" s="99"/>
      <c r="L3" s="99"/>
      <c r="M3" s="99"/>
      <c r="N3" s="99"/>
      <c r="O3" s="99"/>
      <c r="P3" s="1176" t="s">
        <v>154</v>
      </c>
      <c r="Q3" s="1174"/>
    </row>
    <row r="4" spans="1:17" s="56" customFormat="1" ht="15.75" customHeight="1" x14ac:dyDescent="0.25">
      <c r="A4" s="75"/>
      <c r="B4" s="53" t="s">
        <v>84</v>
      </c>
      <c r="C4" s="53"/>
      <c r="D4" s="56" t="s">
        <v>150</v>
      </c>
      <c r="P4" s="1176"/>
      <c r="Q4" s="1175"/>
    </row>
    <row r="5" spans="1:17" s="56" customFormat="1" ht="15.75" customHeight="1" thickBot="1" x14ac:dyDescent="0.3">
      <c r="A5" s="75"/>
      <c r="B5" s="53" t="s">
        <v>85</v>
      </c>
      <c r="C5" s="53"/>
      <c r="D5" s="56" t="s">
        <v>3078</v>
      </c>
      <c r="H5" s="1177" t="s">
        <v>162</v>
      </c>
      <c r="I5" s="1177"/>
      <c r="J5" s="1177"/>
      <c r="K5" s="1177"/>
      <c r="L5" s="261"/>
      <c r="M5" s="261" t="s">
        <v>147</v>
      </c>
      <c r="N5" s="1177"/>
      <c r="O5" s="1177"/>
      <c r="P5" s="1177"/>
      <c r="Q5" s="129"/>
    </row>
    <row r="6" spans="1:17" s="56" customFormat="1" ht="15.75" x14ac:dyDescent="0.25">
      <c r="A6" s="75"/>
      <c r="B6" s="53" t="s">
        <v>86</v>
      </c>
      <c r="C6" s="53"/>
      <c r="D6" s="72" t="s">
        <v>877</v>
      </c>
      <c r="H6" s="1181" t="s">
        <v>161</v>
      </c>
      <c r="I6" s="1181"/>
      <c r="J6" s="1181"/>
      <c r="K6" s="1181"/>
      <c r="L6" s="262"/>
      <c r="M6" s="262"/>
      <c r="N6" s="1301" t="s">
        <v>2779</v>
      </c>
      <c r="O6" s="1302"/>
      <c r="P6" s="1302"/>
      <c r="Q6" s="82" t="s">
        <v>159</v>
      </c>
    </row>
    <row r="7" spans="1:17" s="56" customFormat="1" ht="15.75" x14ac:dyDescent="0.25">
      <c r="A7" s="75"/>
      <c r="B7" s="53" t="s">
        <v>87</v>
      </c>
      <c r="C7" s="53"/>
      <c r="D7" s="56" t="s">
        <v>151</v>
      </c>
      <c r="E7" s="72" t="s">
        <v>163</v>
      </c>
      <c r="H7" s="1178">
        <v>45162</v>
      </c>
      <c r="I7" s="1179"/>
      <c r="J7" s="1179"/>
      <c r="K7" s="1179"/>
      <c r="L7" s="1178">
        <v>45162</v>
      </c>
      <c r="M7" s="1178"/>
      <c r="N7" s="1303"/>
      <c r="O7" s="1244"/>
      <c r="P7" s="1244"/>
      <c r="Q7" s="83" t="s">
        <v>160</v>
      </c>
    </row>
    <row r="8" spans="1:17" s="56" customFormat="1" ht="16.5" thickBot="1" x14ac:dyDescent="0.3">
      <c r="A8" s="75"/>
      <c r="B8" s="53" t="s">
        <v>88</v>
      </c>
      <c r="C8" s="53"/>
      <c r="D8" s="56" t="s">
        <v>152</v>
      </c>
      <c r="E8" s="72" t="s">
        <v>163</v>
      </c>
      <c r="H8" s="1178">
        <f>+H7+20</f>
        <v>45182</v>
      </c>
      <c r="I8" s="1179"/>
      <c r="J8" s="1179"/>
      <c r="K8" s="1179"/>
      <c r="L8" s="1178">
        <f>+L7+1</f>
        <v>45163</v>
      </c>
      <c r="M8" s="1178"/>
      <c r="N8" s="1245"/>
      <c r="O8" s="1246"/>
      <c r="P8" s="1246"/>
      <c r="Q8" s="80"/>
    </row>
    <row r="9" spans="1:17" s="56" customFormat="1" ht="17.25" x14ac:dyDescent="0.25">
      <c r="A9" s="75">
        <v>1</v>
      </c>
      <c r="B9" s="1187" t="s">
        <v>166</v>
      </c>
      <c r="C9" s="1187"/>
      <c r="D9" s="1188" t="s">
        <v>878</v>
      </c>
      <c r="E9" s="1188"/>
      <c r="F9" s="1188"/>
      <c r="G9" s="1188"/>
      <c r="H9" s="1188"/>
      <c r="I9" s="1188"/>
      <c r="J9" s="1188"/>
      <c r="K9" s="1188"/>
      <c r="L9" s="1188"/>
      <c r="M9" s="1188"/>
      <c r="N9" s="1188"/>
      <c r="O9" s="1188"/>
      <c r="P9" s="1188"/>
      <c r="Q9" s="1188"/>
    </row>
    <row r="10" spans="1:17" s="56" customFormat="1" ht="33" x14ac:dyDescent="0.25">
      <c r="A10" s="75">
        <v>11</v>
      </c>
      <c r="B10" s="1187"/>
      <c r="C10" s="1187"/>
      <c r="D10" s="1188" t="s">
        <v>879</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2781</v>
      </c>
      <c r="E13" s="757" t="s">
        <v>2057</v>
      </c>
      <c r="H13" s="88"/>
      <c r="I13" s="89" t="s">
        <v>155</v>
      </c>
      <c r="K13" s="88"/>
      <c r="L13" s="88"/>
      <c r="N13" s="95" t="s">
        <v>2782</v>
      </c>
      <c r="O13" s="89"/>
    </row>
    <row r="14" spans="1:17" s="86" customFormat="1" ht="12.75" x14ac:dyDescent="0.2">
      <c r="A14" s="754"/>
      <c r="B14" s="84" t="s">
        <v>140</v>
      </c>
      <c r="C14" s="86" t="s">
        <v>92</v>
      </c>
      <c r="D14" s="86" t="s">
        <v>170</v>
      </c>
      <c r="H14" s="88"/>
      <c r="I14" s="89" t="s">
        <v>147</v>
      </c>
      <c r="J14" s="87"/>
      <c r="K14" s="88"/>
      <c r="L14" s="88"/>
      <c r="M14" s="96" t="s">
        <v>136</v>
      </c>
      <c r="N14" s="93" t="s">
        <v>2783</v>
      </c>
      <c r="O14" s="89"/>
    </row>
    <row r="15" spans="1:17" s="86" customFormat="1" ht="12.75" x14ac:dyDescent="0.2">
      <c r="A15" s="754"/>
      <c r="B15" s="84" t="s">
        <v>136</v>
      </c>
      <c r="C15" s="86" t="s">
        <v>93</v>
      </c>
      <c r="D15" s="86" t="s">
        <v>171</v>
      </c>
      <c r="H15" s="88"/>
      <c r="I15" s="89" t="s">
        <v>148</v>
      </c>
      <c r="J15" s="87"/>
      <c r="K15" s="88"/>
      <c r="L15" s="88"/>
      <c r="M15" s="96" t="s">
        <v>137</v>
      </c>
      <c r="N15" s="93" t="s">
        <v>2784</v>
      </c>
      <c r="O15" s="89"/>
    </row>
    <row r="16" spans="1:17" s="86" customFormat="1" ht="12.75" x14ac:dyDescent="0.2">
      <c r="A16" s="754"/>
      <c r="C16" s="84"/>
      <c r="D16" s="86" t="s">
        <v>172</v>
      </c>
      <c r="H16" s="88"/>
      <c r="I16" s="89"/>
      <c r="J16" s="87"/>
      <c r="K16" s="88"/>
      <c r="L16" s="88"/>
      <c r="M16" s="96" t="s">
        <v>138</v>
      </c>
      <c r="N16" s="95" t="s">
        <v>135</v>
      </c>
      <c r="O16" s="89"/>
    </row>
    <row r="17" spans="1:18" s="86" customFormat="1" ht="6.75" customHeight="1"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6.5" thickBot="1" x14ac:dyDescent="0.3">
      <c r="A20" s="75"/>
      <c r="C20" s="1202" t="s">
        <v>2339</v>
      </c>
      <c r="D20" s="1261"/>
      <c r="E20" s="109"/>
      <c r="F20" s="110"/>
      <c r="G20" s="110"/>
      <c r="H20" s="110"/>
      <c r="I20" s="110"/>
      <c r="J20" s="110"/>
      <c r="K20" s="110"/>
      <c r="L20" s="111"/>
      <c r="M20" s="117"/>
      <c r="N20" s="109"/>
      <c r="O20" s="110"/>
      <c r="P20" s="110"/>
      <c r="Q20" s="108"/>
      <c r="R20"/>
    </row>
    <row r="21" spans="1:18" s="56" customFormat="1" ht="15.75" x14ac:dyDescent="0.25">
      <c r="A21" s="75"/>
      <c r="C21" s="1202" t="s">
        <v>2338</v>
      </c>
      <c r="D21" s="1261"/>
      <c r="E21" s="109"/>
      <c r="F21" s="110"/>
      <c r="G21" s="110"/>
      <c r="H21" s="110"/>
      <c r="I21" s="110"/>
      <c r="J21" s="110"/>
      <c r="K21" s="110"/>
      <c r="L21" s="107" t="s">
        <v>880</v>
      </c>
      <c r="M21" s="112">
        <v>1</v>
      </c>
      <c r="N21" s="109"/>
      <c r="O21" s="110"/>
      <c r="P21" s="110"/>
      <c r="Q21" s="120"/>
      <c r="R21"/>
    </row>
    <row r="22" spans="1:18" s="56" customFormat="1" ht="33" x14ac:dyDescent="0.25">
      <c r="A22" s="75">
        <v>11</v>
      </c>
      <c r="C22" s="1264" t="s">
        <v>881</v>
      </c>
      <c r="D22" s="1265"/>
      <c r="E22" s="118"/>
      <c r="F22" s="119"/>
      <c r="G22" s="119"/>
      <c r="H22" s="119"/>
      <c r="I22" s="119"/>
      <c r="J22" s="119"/>
      <c r="K22" s="119"/>
      <c r="L22" s="107" t="s">
        <v>880</v>
      </c>
      <c r="M22" s="112">
        <v>1</v>
      </c>
      <c r="N22" s="118"/>
      <c r="O22" s="119"/>
      <c r="P22" s="119"/>
      <c r="Q22" s="120"/>
      <c r="R22"/>
    </row>
    <row r="23" spans="1:18" s="56" customFormat="1" ht="33" x14ac:dyDescent="0.25">
      <c r="A23" s="75">
        <v>11</v>
      </c>
      <c r="B23" s="103"/>
      <c r="C23" s="1264" t="s">
        <v>665</v>
      </c>
      <c r="D23" s="1265"/>
      <c r="E23" s="118"/>
      <c r="F23" s="119"/>
      <c r="G23" s="119"/>
      <c r="H23" s="119"/>
      <c r="I23" s="119"/>
      <c r="J23" s="119"/>
      <c r="K23" s="119"/>
      <c r="L23" s="107" t="s">
        <v>880</v>
      </c>
      <c r="M23" s="121"/>
      <c r="N23" s="118"/>
      <c r="O23" s="119"/>
      <c r="P23" s="119"/>
      <c r="Q23" s="120"/>
    </row>
    <row r="24" spans="1:18" s="56" customFormat="1" ht="48.75" x14ac:dyDescent="0.25">
      <c r="A24" s="75">
        <v>111</v>
      </c>
      <c r="B24" s="103"/>
      <c r="C24" s="1264" t="s">
        <v>882</v>
      </c>
      <c r="D24" s="1265"/>
      <c r="E24" s="118"/>
      <c r="F24" s="119"/>
      <c r="G24" s="119"/>
      <c r="H24" s="119"/>
      <c r="I24" s="119"/>
      <c r="J24" s="119"/>
      <c r="K24" s="119"/>
      <c r="L24" s="107" t="s">
        <v>880</v>
      </c>
      <c r="M24" s="121"/>
      <c r="N24" s="118"/>
      <c r="O24" s="119"/>
      <c r="P24" s="119"/>
      <c r="Q24" s="120"/>
    </row>
    <row r="25" spans="1:18" s="56" customFormat="1" ht="17.25" x14ac:dyDescent="0.25">
      <c r="A25" s="75">
        <v>1</v>
      </c>
      <c r="B25" s="103"/>
      <c r="C25" s="1264" t="s">
        <v>2927</v>
      </c>
      <c r="D25" s="1265"/>
      <c r="E25" s="118"/>
      <c r="F25" s="119"/>
      <c r="G25" s="119"/>
      <c r="H25" s="119"/>
      <c r="I25" s="119"/>
      <c r="J25" s="119"/>
      <c r="K25" s="119"/>
      <c r="L25" s="107" t="s">
        <v>880</v>
      </c>
      <c r="M25" s="121"/>
      <c r="N25" s="118"/>
      <c r="O25" s="119"/>
      <c r="P25" s="119"/>
      <c r="Q25" s="120"/>
    </row>
    <row r="26" spans="1:18" s="56" customFormat="1" ht="48.75" x14ac:dyDescent="0.25">
      <c r="A26" s="75">
        <v>111</v>
      </c>
      <c r="B26" s="103"/>
      <c r="C26" s="1264" t="s">
        <v>2926</v>
      </c>
      <c r="D26" s="1265"/>
      <c r="E26" s="118"/>
      <c r="F26" s="119"/>
      <c r="G26" s="119"/>
      <c r="H26" s="119"/>
      <c r="I26" s="119"/>
      <c r="J26" s="119"/>
      <c r="K26" s="119"/>
      <c r="L26" s="107" t="s">
        <v>880</v>
      </c>
      <c r="M26" s="121"/>
      <c r="N26" s="118"/>
      <c r="O26" s="119"/>
      <c r="P26" s="119"/>
      <c r="Q26" s="120"/>
    </row>
    <row r="27" spans="1:18" s="56" customFormat="1" ht="33" x14ac:dyDescent="0.25">
      <c r="A27" s="75">
        <v>11</v>
      </c>
      <c r="B27" s="103"/>
      <c r="C27" s="1264" t="s">
        <v>884</v>
      </c>
      <c r="D27" s="1265"/>
      <c r="E27" s="118"/>
      <c r="F27" s="119"/>
      <c r="G27" s="119"/>
      <c r="H27" s="119"/>
      <c r="I27" s="119"/>
      <c r="J27" s="119"/>
      <c r="K27" s="119"/>
      <c r="L27" s="107" t="s">
        <v>880</v>
      </c>
      <c r="M27" s="121"/>
      <c r="N27" s="118"/>
      <c r="O27" s="119"/>
      <c r="P27" s="119"/>
      <c r="Q27" s="120"/>
    </row>
    <row r="28" spans="1:18" s="56" customFormat="1" ht="80.25" x14ac:dyDescent="0.25">
      <c r="A28" s="75">
        <v>11111</v>
      </c>
      <c r="B28" s="103"/>
      <c r="C28" s="1264" t="s">
        <v>885</v>
      </c>
      <c r="D28" s="1265"/>
      <c r="E28" s="118"/>
      <c r="F28" s="119"/>
      <c r="G28" s="119"/>
      <c r="H28" s="119"/>
      <c r="I28" s="119"/>
      <c r="J28" s="119"/>
      <c r="K28" s="119"/>
      <c r="L28" s="123"/>
      <c r="M28" s="121"/>
      <c r="N28" s="118"/>
      <c r="O28" s="119"/>
      <c r="P28" s="119"/>
      <c r="Q28" s="120"/>
    </row>
    <row r="29" spans="1:18" s="56" customFormat="1" ht="33" x14ac:dyDescent="0.25">
      <c r="A29" s="75">
        <v>11</v>
      </c>
      <c r="B29" s="103"/>
      <c r="C29" s="1264" t="s">
        <v>886</v>
      </c>
      <c r="D29" s="1265"/>
      <c r="E29" s="118"/>
      <c r="F29" s="119"/>
      <c r="G29" s="119"/>
      <c r="H29" s="119"/>
      <c r="I29" s="119"/>
      <c r="J29" s="119"/>
      <c r="K29" s="119"/>
      <c r="L29" s="107" t="s">
        <v>880</v>
      </c>
      <c r="M29" s="121"/>
      <c r="N29" s="118"/>
      <c r="O29" s="119"/>
      <c r="P29" s="119"/>
      <c r="Q29" s="120"/>
    </row>
    <row r="30" spans="1:18" s="56" customFormat="1" ht="16.5" customHeight="1" x14ac:dyDescent="0.25">
      <c r="A30" s="75"/>
      <c r="B30" s="103"/>
      <c r="C30" s="1264" t="s">
        <v>887</v>
      </c>
      <c r="D30" s="1265"/>
      <c r="E30" s="118"/>
      <c r="F30" s="119"/>
      <c r="G30" s="119"/>
      <c r="H30" s="119"/>
      <c r="I30" s="119"/>
      <c r="J30" s="119"/>
      <c r="K30" s="119"/>
      <c r="L30" s="107" t="s">
        <v>880</v>
      </c>
      <c r="M30" s="121"/>
      <c r="N30" s="118"/>
      <c r="O30" s="119"/>
      <c r="P30" s="119"/>
      <c r="Q30" s="120"/>
    </row>
    <row r="31" spans="1:18" s="56" customFormat="1" ht="33" x14ac:dyDescent="0.25">
      <c r="A31" s="75">
        <v>11</v>
      </c>
      <c r="B31" s="103"/>
      <c r="C31" s="1264" t="s">
        <v>2928</v>
      </c>
      <c r="D31" s="1265"/>
      <c r="E31" s="118"/>
      <c r="F31" s="119"/>
      <c r="G31" s="119"/>
      <c r="H31" s="119"/>
      <c r="I31" s="119"/>
      <c r="J31" s="119"/>
      <c r="K31" s="119"/>
      <c r="L31" s="107" t="s">
        <v>880</v>
      </c>
      <c r="M31" s="121"/>
      <c r="N31" s="118"/>
      <c r="O31" s="119"/>
      <c r="P31" s="119"/>
      <c r="Q31" s="120"/>
    </row>
    <row r="32" spans="1:18" s="56" customFormat="1" ht="33" x14ac:dyDescent="0.25">
      <c r="A32" s="75">
        <v>11</v>
      </c>
      <c r="B32" s="103"/>
      <c r="C32" s="1264" t="s">
        <v>2929</v>
      </c>
      <c r="D32" s="1265"/>
      <c r="E32" s="118"/>
      <c r="F32" s="119"/>
      <c r="G32" s="119"/>
      <c r="H32" s="119"/>
      <c r="I32" s="119"/>
      <c r="J32" s="119"/>
      <c r="K32" s="119"/>
      <c r="L32" s="107" t="s">
        <v>880</v>
      </c>
      <c r="M32" s="121"/>
      <c r="N32" s="118"/>
      <c r="O32" s="119"/>
      <c r="P32" s="119"/>
      <c r="Q32" s="120"/>
    </row>
    <row r="33" spans="1:18" s="56" customFormat="1" ht="48.75" x14ac:dyDescent="0.25">
      <c r="A33" s="75">
        <v>111</v>
      </c>
      <c r="B33" s="103"/>
      <c r="C33" s="1264" t="s">
        <v>2930</v>
      </c>
      <c r="D33" s="1265"/>
      <c r="E33" s="118"/>
      <c r="F33" s="119"/>
      <c r="G33" s="119"/>
      <c r="H33" s="119"/>
      <c r="I33" s="119"/>
      <c r="J33" s="119"/>
      <c r="K33" s="119"/>
      <c r="L33" s="123"/>
      <c r="M33" s="121"/>
      <c r="N33" s="118"/>
      <c r="O33" s="119"/>
      <c r="P33" s="119"/>
      <c r="Q33" s="120"/>
    </row>
    <row r="34" spans="1:18" s="56" customFormat="1" ht="15.75" x14ac:dyDescent="0.25">
      <c r="A34" s="75"/>
      <c r="B34" s="103"/>
      <c r="C34" s="1264" t="s">
        <v>2931</v>
      </c>
      <c r="D34" s="1265"/>
      <c r="E34" s="118"/>
      <c r="F34" s="119"/>
      <c r="G34" s="119"/>
      <c r="H34" s="119"/>
      <c r="I34" s="119"/>
      <c r="J34" s="119"/>
      <c r="K34" s="119"/>
      <c r="L34" s="107" t="s">
        <v>880</v>
      </c>
      <c r="M34" s="121"/>
      <c r="N34" s="118"/>
      <c r="O34" s="119"/>
      <c r="P34" s="119"/>
      <c r="Q34" s="120"/>
    </row>
    <row r="35" spans="1:18" s="56" customFormat="1" ht="17.25" x14ac:dyDescent="0.25">
      <c r="A35" s="75">
        <v>1</v>
      </c>
      <c r="B35" s="103"/>
      <c r="C35" s="1264" t="s">
        <v>893</v>
      </c>
      <c r="D35" s="1265"/>
      <c r="E35" s="118"/>
      <c r="F35" s="119"/>
      <c r="G35" s="119"/>
      <c r="H35" s="119"/>
      <c r="I35" s="119"/>
      <c r="J35" s="119"/>
      <c r="K35" s="119"/>
      <c r="L35" s="107" t="s">
        <v>880</v>
      </c>
      <c r="M35" s="121"/>
      <c r="N35" s="118"/>
      <c r="O35" s="119"/>
      <c r="P35" s="119"/>
      <c r="Q35" s="120"/>
    </row>
    <row r="36" spans="1:18" s="56" customFormat="1" ht="33" x14ac:dyDescent="0.25">
      <c r="A36" s="75">
        <v>11</v>
      </c>
      <c r="B36" s="103"/>
      <c r="C36" s="1264" t="s">
        <v>895</v>
      </c>
      <c r="D36" s="1265"/>
      <c r="E36" s="118"/>
      <c r="F36" s="119"/>
      <c r="G36" s="119"/>
      <c r="H36" s="119"/>
      <c r="I36" s="119"/>
      <c r="J36" s="119"/>
      <c r="K36" s="119"/>
      <c r="L36" s="107" t="s">
        <v>880</v>
      </c>
      <c r="M36" s="121"/>
      <c r="N36" s="118"/>
      <c r="O36" s="119"/>
      <c r="P36" s="119"/>
      <c r="Q36" s="120"/>
    </row>
    <row r="37" spans="1:18" s="56" customFormat="1" ht="15.75" x14ac:dyDescent="0.25">
      <c r="A37" s="75"/>
      <c r="B37" s="103"/>
      <c r="C37" s="1264" t="s">
        <v>676</v>
      </c>
      <c r="D37" s="1265"/>
      <c r="E37" s="118"/>
      <c r="F37" s="119"/>
      <c r="G37" s="119"/>
      <c r="H37" s="119"/>
      <c r="I37" s="119"/>
      <c r="J37" s="119"/>
      <c r="K37" s="119"/>
      <c r="L37" s="107" t="s">
        <v>880</v>
      </c>
      <c r="M37" s="121"/>
      <c r="N37" s="118"/>
      <c r="O37" s="119"/>
      <c r="P37" s="119"/>
      <c r="Q37" s="120"/>
    </row>
    <row r="38" spans="1:18" s="56" customFormat="1" ht="16.5" thickBot="1" x14ac:dyDescent="0.3">
      <c r="A38" s="75"/>
      <c r="B38" s="103"/>
      <c r="C38" s="1206"/>
      <c r="D38" s="1207"/>
      <c r="E38" s="124"/>
      <c r="F38" s="125"/>
      <c r="G38" s="125"/>
      <c r="H38" s="125"/>
      <c r="I38" s="125"/>
      <c r="J38" s="125"/>
      <c r="K38" s="125"/>
      <c r="L38" s="126"/>
      <c r="M38" s="127"/>
      <c r="N38" s="124"/>
      <c r="O38" s="125"/>
      <c r="P38" s="125"/>
      <c r="Q38" s="128"/>
      <c r="R38"/>
    </row>
    <row r="39" spans="1:18" s="56" customFormat="1" ht="16.5" thickBot="1" x14ac:dyDescent="0.3">
      <c r="A39" s="75"/>
      <c r="C39" s="1208" t="s">
        <v>236</v>
      </c>
      <c r="D39" s="1208"/>
      <c r="Q39" s="129"/>
      <c r="R39"/>
    </row>
    <row r="40" spans="1:18" s="56" customFormat="1" ht="49.5" thickBot="1" x14ac:dyDescent="0.3">
      <c r="A40" s="75">
        <v>111</v>
      </c>
      <c r="C40" s="1182"/>
      <c r="D40" s="1183"/>
      <c r="E40" s="1183"/>
      <c r="F40" s="1183"/>
      <c r="G40" s="1183"/>
      <c r="H40" s="1183"/>
      <c r="I40" s="1183"/>
      <c r="J40" s="1183"/>
      <c r="K40" s="1183"/>
      <c r="L40" s="1183"/>
      <c r="M40" s="1183"/>
      <c r="N40" s="1183"/>
      <c r="O40" s="1183"/>
      <c r="P40" s="1183"/>
      <c r="Q40" s="1184"/>
      <c r="R40"/>
    </row>
    <row r="41" spans="1:18" s="56" customFormat="1" ht="15.75" x14ac:dyDescent="0.25">
      <c r="A41" s="75"/>
      <c r="Q41" s="129"/>
      <c r="R41"/>
    </row>
    <row r="42" spans="1:18" s="56" customFormat="1" ht="15.75" x14ac:dyDescent="0.25">
      <c r="A42" s="75"/>
      <c r="Q42" s="129"/>
      <c r="R42"/>
    </row>
    <row r="43" spans="1:18" s="56" customFormat="1" ht="15.75" x14ac:dyDescent="0.25">
      <c r="A43" s="75"/>
      <c r="Q43" s="129"/>
      <c r="R43"/>
    </row>
    <row r="44" spans="1:18" s="56" customFormat="1" ht="15.75" x14ac:dyDescent="0.25">
      <c r="A44" s="75"/>
      <c r="Q44" s="129"/>
      <c r="R44"/>
    </row>
    <row r="45" spans="1:18" s="56" customFormat="1" ht="15.75" x14ac:dyDescent="0.25">
      <c r="A45" s="75"/>
      <c r="Q45" s="129"/>
      <c r="R45"/>
    </row>
  </sheetData>
  <mergeCells count="44">
    <mergeCell ref="C38:D38"/>
    <mergeCell ref="C39:D39"/>
    <mergeCell ref="C40:Q40"/>
    <mergeCell ref="C36:D36"/>
    <mergeCell ref="C37:D37"/>
    <mergeCell ref="C35:D35"/>
    <mergeCell ref="C29:D29"/>
    <mergeCell ref="C30:D30"/>
    <mergeCell ref="C23:D23"/>
    <mergeCell ref="C31:D31"/>
    <mergeCell ref="C32:D32"/>
    <mergeCell ref="C33:D33"/>
    <mergeCell ref="C34:D34"/>
    <mergeCell ref="C28:D28"/>
    <mergeCell ref="B9:C10"/>
    <mergeCell ref="D9:Q9"/>
    <mergeCell ref="D10:Q10"/>
    <mergeCell ref="B12:D12"/>
    <mergeCell ref="C18:D19"/>
    <mergeCell ref="E18:K18"/>
    <mergeCell ref="L18:M19"/>
    <mergeCell ref="N18:P18"/>
    <mergeCell ref="Q18:Q19"/>
    <mergeCell ref="C20:D20"/>
    <mergeCell ref="C22:D22"/>
    <mergeCell ref="C24:D24"/>
    <mergeCell ref="C26:D26"/>
    <mergeCell ref="C27:D27"/>
    <mergeCell ref="C21:D21"/>
    <mergeCell ref="C25:D25"/>
    <mergeCell ref="D1:P1"/>
    <mergeCell ref="D2:P2"/>
    <mergeCell ref="H6:K6"/>
    <mergeCell ref="N6:P6"/>
    <mergeCell ref="H7:K7"/>
    <mergeCell ref="L7:M7"/>
    <mergeCell ref="N7:P7"/>
    <mergeCell ref="Q2:Q4"/>
    <mergeCell ref="P3:P4"/>
    <mergeCell ref="H5:K5"/>
    <mergeCell ref="N5:P5"/>
    <mergeCell ref="H8:K8"/>
    <mergeCell ref="L8:M8"/>
    <mergeCell ref="N8:P8"/>
  </mergeCells>
  <conditionalFormatting sqref="C25:D25">
    <cfRule type="duplicateValues" dxfId="64" priority="1"/>
    <cfRule type="duplicateValues" dxfId="63" priority="2"/>
  </conditionalFormatting>
  <conditionalFormatting sqref="C26:D37 C20:D24">
    <cfRule type="duplicateValues" dxfId="62" priority="412"/>
    <cfRule type="duplicateValues" dxfId="61" priority="413"/>
  </conditionalFormatting>
  <dataValidations count="1">
    <dataValidation type="list" allowBlank="1" showInputMessage="1" showErrorMessage="1" sqref="Q21:Q37" xr:uid="{00000000-0002-0000-2F00-000000000000}">
      <formula1>$I$13:$I$15</formula1>
    </dataValidation>
  </dataValidations>
  <pageMargins left="0.47244094488188981" right="0.51181102362204722" top="0.43307086614173229" bottom="0.39370078740157483" header="0.31496062992125984" footer="0.31496062992125984"/>
  <pageSetup paperSize="9" scale="68"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00FF00"/>
  </sheetPr>
  <dimension ref="A1:S35"/>
  <sheetViews>
    <sheetView workbookViewId="0">
      <selection activeCell="C9" sqref="C9:E9"/>
    </sheetView>
  </sheetViews>
  <sheetFormatPr baseColWidth="10" defaultRowHeight="18.75" customHeight="1" x14ac:dyDescent="0.25"/>
  <cols>
    <col min="1" max="1" width="3.7109375" style="788" customWidth="1"/>
    <col min="2" max="2" width="27.7109375" style="824" customWidth="1"/>
    <col min="3" max="3" width="15.85546875" style="817" customWidth="1"/>
    <col min="4" max="4" width="82" style="825" customWidth="1"/>
    <col min="5" max="5" width="13.7109375" style="144" customWidth="1"/>
    <col min="6" max="6" width="16.42578125" style="144" customWidth="1"/>
    <col min="7" max="7" width="22.28515625" style="144" customWidth="1"/>
    <col min="8" max="8" width="21.28515625" style="144" customWidth="1"/>
    <col min="9" max="256" width="11.42578125" style="144"/>
    <col min="257" max="257" width="3.7109375" style="144" customWidth="1"/>
    <col min="258" max="258" width="27.7109375" style="144" customWidth="1"/>
    <col min="259" max="259" width="15.85546875" style="144" customWidth="1"/>
    <col min="260" max="260" width="82" style="144" customWidth="1"/>
    <col min="261" max="261" width="13.7109375" style="144" customWidth="1"/>
    <col min="262" max="262" width="16.42578125" style="144" customWidth="1"/>
    <col min="263" max="263" width="22.28515625" style="144" customWidth="1"/>
    <col min="264" max="264" width="21.28515625" style="144" customWidth="1"/>
    <col min="265" max="512" width="11.42578125" style="144"/>
    <col min="513" max="513" width="3.7109375" style="144" customWidth="1"/>
    <col min="514" max="514" width="27.7109375" style="144" customWidth="1"/>
    <col min="515" max="515" width="15.85546875" style="144" customWidth="1"/>
    <col min="516" max="516" width="82" style="144" customWidth="1"/>
    <col min="517" max="517" width="13.7109375" style="144" customWidth="1"/>
    <col min="518" max="518" width="16.42578125" style="144" customWidth="1"/>
    <col min="519" max="519" width="22.28515625" style="144" customWidth="1"/>
    <col min="520" max="520" width="21.28515625" style="144" customWidth="1"/>
    <col min="521" max="768" width="11.42578125" style="144"/>
    <col min="769" max="769" width="3.7109375" style="144" customWidth="1"/>
    <col min="770" max="770" width="27.7109375" style="144" customWidth="1"/>
    <col min="771" max="771" width="15.85546875" style="144" customWidth="1"/>
    <col min="772" max="772" width="82" style="144" customWidth="1"/>
    <col min="773" max="773" width="13.7109375" style="144" customWidth="1"/>
    <col min="774" max="774" width="16.42578125" style="144" customWidth="1"/>
    <col min="775" max="775" width="22.28515625" style="144" customWidth="1"/>
    <col min="776" max="776" width="21.28515625" style="144" customWidth="1"/>
    <col min="777" max="1024" width="11.42578125" style="144"/>
    <col min="1025" max="1025" width="3.7109375" style="144" customWidth="1"/>
    <col min="1026" max="1026" width="27.7109375" style="144" customWidth="1"/>
    <col min="1027" max="1027" width="15.85546875" style="144" customWidth="1"/>
    <col min="1028" max="1028" width="82" style="144" customWidth="1"/>
    <col min="1029" max="1029" width="13.7109375" style="144" customWidth="1"/>
    <col min="1030" max="1030" width="16.42578125" style="144" customWidth="1"/>
    <col min="1031" max="1031" width="22.28515625" style="144" customWidth="1"/>
    <col min="1032" max="1032" width="21.28515625" style="144" customWidth="1"/>
    <col min="1033" max="1280" width="11.42578125" style="144"/>
    <col min="1281" max="1281" width="3.7109375" style="144" customWidth="1"/>
    <col min="1282" max="1282" width="27.7109375" style="144" customWidth="1"/>
    <col min="1283" max="1283" width="15.85546875" style="144" customWidth="1"/>
    <col min="1284" max="1284" width="82" style="144" customWidth="1"/>
    <col min="1285" max="1285" width="13.7109375" style="144" customWidth="1"/>
    <col min="1286" max="1286" width="16.42578125" style="144" customWidth="1"/>
    <col min="1287" max="1287" width="22.28515625" style="144" customWidth="1"/>
    <col min="1288" max="1288" width="21.28515625" style="144" customWidth="1"/>
    <col min="1289" max="1536" width="11.42578125" style="144"/>
    <col min="1537" max="1537" width="3.7109375" style="144" customWidth="1"/>
    <col min="1538" max="1538" width="27.7109375" style="144" customWidth="1"/>
    <col min="1539" max="1539" width="15.85546875" style="144" customWidth="1"/>
    <col min="1540" max="1540" width="82" style="144" customWidth="1"/>
    <col min="1541" max="1541" width="13.7109375" style="144" customWidth="1"/>
    <col min="1542" max="1542" width="16.42578125" style="144" customWidth="1"/>
    <col min="1543" max="1543" width="22.28515625" style="144" customWidth="1"/>
    <col min="1544" max="1544" width="21.28515625" style="144" customWidth="1"/>
    <col min="1545" max="1792" width="11.42578125" style="144"/>
    <col min="1793" max="1793" width="3.7109375" style="144" customWidth="1"/>
    <col min="1794" max="1794" width="27.7109375" style="144" customWidth="1"/>
    <col min="1795" max="1795" width="15.85546875" style="144" customWidth="1"/>
    <col min="1796" max="1796" width="82" style="144" customWidth="1"/>
    <col min="1797" max="1797" width="13.7109375" style="144" customWidth="1"/>
    <col min="1798" max="1798" width="16.42578125" style="144" customWidth="1"/>
    <col min="1799" max="1799" width="22.28515625" style="144" customWidth="1"/>
    <col min="1800" max="1800" width="21.28515625" style="144" customWidth="1"/>
    <col min="1801" max="2048" width="11.42578125" style="144"/>
    <col min="2049" max="2049" width="3.7109375" style="144" customWidth="1"/>
    <col min="2050" max="2050" width="27.7109375" style="144" customWidth="1"/>
    <col min="2051" max="2051" width="15.85546875" style="144" customWidth="1"/>
    <col min="2052" max="2052" width="82" style="144" customWidth="1"/>
    <col min="2053" max="2053" width="13.7109375" style="144" customWidth="1"/>
    <col min="2054" max="2054" width="16.42578125" style="144" customWidth="1"/>
    <col min="2055" max="2055" width="22.28515625" style="144" customWidth="1"/>
    <col min="2056" max="2056" width="21.28515625" style="144" customWidth="1"/>
    <col min="2057" max="2304" width="11.42578125" style="144"/>
    <col min="2305" max="2305" width="3.7109375" style="144" customWidth="1"/>
    <col min="2306" max="2306" width="27.7109375" style="144" customWidth="1"/>
    <col min="2307" max="2307" width="15.85546875" style="144" customWidth="1"/>
    <col min="2308" max="2308" width="82" style="144" customWidth="1"/>
    <col min="2309" max="2309" width="13.7109375" style="144" customWidth="1"/>
    <col min="2310" max="2310" width="16.42578125" style="144" customWidth="1"/>
    <col min="2311" max="2311" width="22.28515625" style="144" customWidth="1"/>
    <col min="2312" max="2312" width="21.28515625" style="144" customWidth="1"/>
    <col min="2313" max="2560" width="11.42578125" style="144"/>
    <col min="2561" max="2561" width="3.7109375" style="144" customWidth="1"/>
    <col min="2562" max="2562" width="27.7109375" style="144" customWidth="1"/>
    <col min="2563" max="2563" width="15.85546875" style="144" customWidth="1"/>
    <col min="2564" max="2564" width="82" style="144" customWidth="1"/>
    <col min="2565" max="2565" width="13.7109375" style="144" customWidth="1"/>
    <col min="2566" max="2566" width="16.42578125" style="144" customWidth="1"/>
    <col min="2567" max="2567" width="22.28515625" style="144" customWidth="1"/>
    <col min="2568" max="2568" width="21.28515625" style="144" customWidth="1"/>
    <col min="2569" max="2816" width="11.42578125" style="144"/>
    <col min="2817" max="2817" width="3.7109375" style="144" customWidth="1"/>
    <col min="2818" max="2818" width="27.7109375" style="144" customWidth="1"/>
    <col min="2819" max="2819" width="15.85546875" style="144" customWidth="1"/>
    <col min="2820" max="2820" width="82" style="144" customWidth="1"/>
    <col min="2821" max="2821" width="13.7109375" style="144" customWidth="1"/>
    <col min="2822" max="2822" width="16.42578125" style="144" customWidth="1"/>
    <col min="2823" max="2823" width="22.28515625" style="144" customWidth="1"/>
    <col min="2824" max="2824" width="21.28515625" style="144" customWidth="1"/>
    <col min="2825" max="3072" width="11.42578125" style="144"/>
    <col min="3073" max="3073" width="3.7109375" style="144" customWidth="1"/>
    <col min="3074" max="3074" width="27.7109375" style="144" customWidth="1"/>
    <col min="3075" max="3075" width="15.85546875" style="144" customWidth="1"/>
    <col min="3076" max="3076" width="82" style="144" customWidth="1"/>
    <col min="3077" max="3077" width="13.7109375" style="144" customWidth="1"/>
    <col min="3078" max="3078" width="16.42578125" style="144" customWidth="1"/>
    <col min="3079" max="3079" width="22.28515625" style="144" customWidth="1"/>
    <col min="3080" max="3080" width="21.28515625" style="144" customWidth="1"/>
    <col min="3081" max="3328" width="11.42578125" style="144"/>
    <col min="3329" max="3329" width="3.7109375" style="144" customWidth="1"/>
    <col min="3330" max="3330" width="27.7109375" style="144" customWidth="1"/>
    <col min="3331" max="3331" width="15.85546875" style="144" customWidth="1"/>
    <col min="3332" max="3332" width="82" style="144" customWidth="1"/>
    <col min="3333" max="3333" width="13.7109375" style="144" customWidth="1"/>
    <col min="3334" max="3334" width="16.42578125" style="144" customWidth="1"/>
    <col min="3335" max="3335" width="22.28515625" style="144" customWidth="1"/>
    <col min="3336" max="3336" width="21.28515625" style="144" customWidth="1"/>
    <col min="3337" max="3584" width="11.42578125" style="144"/>
    <col min="3585" max="3585" width="3.7109375" style="144" customWidth="1"/>
    <col min="3586" max="3586" width="27.7109375" style="144" customWidth="1"/>
    <col min="3587" max="3587" width="15.85546875" style="144" customWidth="1"/>
    <col min="3588" max="3588" width="82" style="144" customWidth="1"/>
    <col min="3589" max="3589" width="13.7109375" style="144" customWidth="1"/>
    <col min="3590" max="3590" width="16.42578125" style="144" customWidth="1"/>
    <col min="3591" max="3591" width="22.28515625" style="144" customWidth="1"/>
    <col min="3592" max="3592" width="21.28515625" style="144" customWidth="1"/>
    <col min="3593" max="3840" width="11.42578125" style="144"/>
    <col min="3841" max="3841" width="3.7109375" style="144" customWidth="1"/>
    <col min="3842" max="3842" width="27.7109375" style="144" customWidth="1"/>
    <col min="3843" max="3843" width="15.85546875" style="144" customWidth="1"/>
    <col min="3844" max="3844" width="82" style="144" customWidth="1"/>
    <col min="3845" max="3845" width="13.7109375" style="144" customWidth="1"/>
    <col min="3846" max="3846" width="16.42578125" style="144" customWidth="1"/>
    <col min="3847" max="3847" width="22.28515625" style="144" customWidth="1"/>
    <col min="3848" max="3848" width="21.28515625" style="144" customWidth="1"/>
    <col min="3849" max="4096" width="11.42578125" style="144"/>
    <col min="4097" max="4097" width="3.7109375" style="144" customWidth="1"/>
    <col min="4098" max="4098" width="27.7109375" style="144" customWidth="1"/>
    <col min="4099" max="4099" width="15.85546875" style="144" customWidth="1"/>
    <col min="4100" max="4100" width="82" style="144" customWidth="1"/>
    <col min="4101" max="4101" width="13.7109375" style="144" customWidth="1"/>
    <col min="4102" max="4102" width="16.42578125" style="144" customWidth="1"/>
    <col min="4103" max="4103" width="22.28515625" style="144" customWidth="1"/>
    <col min="4104" max="4104" width="21.28515625" style="144" customWidth="1"/>
    <col min="4105" max="4352" width="11.42578125" style="144"/>
    <col min="4353" max="4353" width="3.7109375" style="144" customWidth="1"/>
    <col min="4354" max="4354" width="27.7109375" style="144" customWidth="1"/>
    <col min="4355" max="4355" width="15.85546875" style="144" customWidth="1"/>
    <col min="4356" max="4356" width="82" style="144" customWidth="1"/>
    <col min="4357" max="4357" width="13.7109375" style="144" customWidth="1"/>
    <col min="4358" max="4358" width="16.42578125" style="144" customWidth="1"/>
    <col min="4359" max="4359" width="22.28515625" style="144" customWidth="1"/>
    <col min="4360" max="4360" width="21.28515625" style="144" customWidth="1"/>
    <col min="4361" max="4608" width="11.42578125" style="144"/>
    <col min="4609" max="4609" width="3.7109375" style="144" customWidth="1"/>
    <col min="4610" max="4610" width="27.7109375" style="144" customWidth="1"/>
    <col min="4611" max="4611" width="15.85546875" style="144" customWidth="1"/>
    <col min="4612" max="4612" width="82" style="144" customWidth="1"/>
    <col min="4613" max="4613" width="13.7109375" style="144" customWidth="1"/>
    <col min="4614" max="4614" width="16.42578125" style="144" customWidth="1"/>
    <col min="4615" max="4615" width="22.28515625" style="144" customWidth="1"/>
    <col min="4616" max="4616" width="21.28515625" style="144" customWidth="1"/>
    <col min="4617" max="4864" width="11.42578125" style="144"/>
    <col min="4865" max="4865" width="3.7109375" style="144" customWidth="1"/>
    <col min="4866" max="4866" width="27.7109375" style="144" customWidth="1"/>
    <col min="4867" max="4867" width="15.85546875" style="144" customWidth="1"/>
    <col min="4868" max="4868" width="82" style="144" customWidth="1"/>
    <col min="4869" max="4869" width="13.7109375" style="144" customWidth="1"/>
    <col min="4870" max="4870" width="16.42578125" style="144" customWidth="1"/>
    <col min="4871" max="4871" width="22.28515625" style="144" customWidth="1"/>
    <col min="4872" max="4872" width="21.28515625" style="144" customWidth="1"/>
    <col min="4873" max="5120" width="11.42578125" style="144"/>
    <col min="5121" max="5121" width="3.7109375" style="144" customWidth="1"/>
    <col min="5122" max="5122" width="27.7109375" style="144" customWidth="1"/>
    <col min="5123" max="5123" width="15.85546875" style="144" customWidth="1"/>
    <col min="5124" max="5124" width="82" style="144" customWidth="1"/>
    <col min="5125" max="5125" width="13.7109375" style="144" customWidth="1"/>
    <col min="5126" max="5126" width="16.42578125" style="144" customWidth="1"/>
    <col min="5127" max="5127" width="22.28515625" style="144" customWidth="1"/>
    <col min="5128" max="5128" width="21.28515625" style="144" customWidth="1"/>
    <col min="5129" max="5376" width="11.42578125" style="144"/>
    <col min="5377" max="5377" width="3.7109375" style="144" customWidth="1"/>
    <col min="5378" max="5378" width="27.7109375" style="144" customWidth="1"/>
    <col min="5379" max="5379" width="15.85546875" style="144" customWidth="1"/>
    <col min="5380" max="5380" width="82" style="144" customWidth="1"/>
    <col min="5381" max="5381" width="13.7109375" style="144" customWidth="1"/>
    <col min="5382" max="5382" width="16.42578125" style="144" customWidth="1"/>
    <col min="5383" max="5383" width="22.28515625" style="144" customWidth="1"/>
    <col min="5384" max="5384" width="21.28515625" style="144" customWidth="1"/>
    <col min="5385" max="5632" width="11.42578125" style="144"/>
    <col min="5633" max="5633" width="3.7109375" style="144" customWidth="1"/>
    <col min="5634" max="5634" width="27.7109375" style="144" customWidth="1"/>
    <col min="5635" max="5635" width="15.85546875" style="144" customWidth="1"/>
    <col min="5636" max="5636" width="82" style="144" customWidth="1"/>
    <col min="5637" max="5637" width="13.7109375" style="144" customWidth="1"/>
    <col min="5638" max="5638" width="16.42578125" style="144" customWidth="1"/>
    <col min="5639" max="5639" width="22.28515625" style="144" customWidth="1"/>
    <col min="5640" max="5640" width="21.28515625" style="144" customWidth="1"/>
    <col min="5641" max="5888" width="11.42578125" style="144"/>
    <col min="5889" max="5889" width="3.7109375" style="144" customWidth="1"/>
    <col min="5890" max="5890" width="27.7109375" style="144" customWidth="1"/>
    <col min="5891" max="5891" width="15.85546875" style="144" customWidth="1"/>
    <col min="5892" max="5892" width="82" style="144" customWidth="1"/>
    <col min="5893" max="5893" width="13.7109375" style="144" customWidth="1"/>
    <col min="5894" max="5894" width="16.42578125" style="144" customWidth="1"/>
    <col min="5895" max="5895" width="22.28515625" style="144" customWidth="1"/>
    <col min="5896" max="5896" width="21.28515625" style="144" customWidth="1"/>
    <col min="5897" max="6144" width="11.42578125" style="144"/>
    <col min="6145" max="6145" width="3.7109375" style="144" customWidth="1"/>
    <col min="6146" max="6146" width="27.7109375" style="144" customWidth="1"/>
    <col min="6147" max="6147" width="15.85546875" style="144" customWidth="1"/>
    <col min="6148" max="6148" width="82" style="144" customWidth="1"/>
    <col min="6149" max="6149" width="13.7109375" style="144" customWidth="1"/>
    <col min="6150" max="6150" width="16.42578125" style="144" customWidth="1"/>
    <col min="6151" max="6151" width="22.28515625" style="144" customWidth="1"/>
    <col min="6152" max="6152" width="21.28515625" style="144" customWidth="1"/>
    <col min="6153" max="6400" width="11.42578125" style="144"/>
    <col min="6401" max="6401" width="3.7109375" style="144" customWidth="1"/>
    <col min="6402" max="6402" width="27.7109375" style="144" customWidth="1"/>
    <col min="6403" max="6403" width="15.85546875" style="144" customWidth="1"/>
    <col min="6404" max="6404" width="82" style="144" customWidth="1"/>
    <col min="6405" max="6405" width="13.7109375" style="144" customWidth="1"/>
    <col min="6406" max="6406" width="16.42578125" style="144" customWidth="1"/>
    <col min="6407" max="6407" width="22.28515625" style="144" customWidth="1"/>
    <col min="6408" max="6408" width="21.28515625" style="144" customWidth="1"/>
    <col min="6409" max="6656" width="11.42578125" style="144"/>
    <col min="6657" max="6657" width="3.7109375" style="144" customWidth="1"/>
    <col min="6658" max="6658" width="27.7109375" style="144" customWidth="1"/>
    <col min="6659" max="6659" width="15.85546875" style="144" customWidth="1"/>
    <col min="6660" max="6660" width="82" style="144" customWidth="1"/>
    <col min="6661" max="6661" width="13.7109375" style="144" customWidth="1"/>
    <col min="6662" max="6662" width="16.42578125" style="144" customWidth="1"/>
    <col min="6663" max="6663" width="22.28515625" style="144" customWidth="1"/>
    <col min="6664" max="6664" width="21.28515625" style="144" customWidth="1"/>
    <col min="6665" max="6912" width="11.42578125" style="144"/>
    <col min="6913" max="6913" width="3.7109375" style="144" customWidth="1"/>
    <col min="6914" max="6914" width="27.7109375" style="144" customWidth="1"/>
    <col min="6915" max="6915" width="15.85546875" style="144" customWidth="1"/>
    <col min="6916" max="6916" width="82" style="144" customWidth="1"/>
    <col min="6917" max="6917" width="13.7109375" style="144" customWidth="1"/>
    <col min="6918" max="6918" width="16.42578125" style="144" customWidth="1"/>
    <col min="6919" max="6919" width="22.28515625" style="144" customWidth="1"/>
    <col min="6920" max="6920" width="21.28515625" style="144" customWidth="1"/>
    <col min="6921" max="7168" width="11.42578125" style="144"/>
    <col min="7169" max="7169" width="3.7109375" style="144" customWidth="1"/>
    <col min="7170" max="7170" width="27.7109375" style="144" customWidth="1"/>
    <col min="7171" max="7171" width="15.85546875" style="144" customWidth="1"/>
    <col min="7172" max="7172" width="82" style="144" customWidth="1"/>
    <col min="7173" max="7173" width="13.7109375" style="144" customWidth="1"/>
    <col min="7174" max="7174" width="16.42578125" style="144" customWidth="1"/>
    <col min="7175" max="7175" width="22.28515625" style="144" customWidth="1"/>
    <col min="7176" max="7176" width="21.28515625" style="144" customWidth="1"/>
    <col min="7177" max="7424" width="11.42578125" style="144"/>
    <col min="7425" max="7425" width="3.7109375" style="144" customWidth="1"/>
    <col min="7426" max="7426" width="27.7109375" style="144" customWidth="1"/>
    <col min="7427" max="7427" width="15.85546875" style="144" customWidth="1"/>
    <col min="7428" max="7428" width="82" style="144" customWidth="1"/>
    <col min="7429" max="7429" width="13.7109375" style="144" customWidth="1"/>
    <col min="7430" max="7430" width="16.42578125" style="144" customWidth="1"/>
    <col min="7431" max="7431" width="22.28515625" style="144" customWidth="1"/>
    <col min="7432" max="7432" width="21.28515625" style="144" customWidth="1"/>
    <col min="7433" max="7680" width="11.42578125" style="144"/>
    <col min="7681" max="7681" width="3.7109375" style="144" customWidth="1"/>
    <col min="7682" max="7682" width="27.7109375" style="144" customWidth="1"/>
    <col min="7683" max="7683" width="15.85546875" style="144" customWidth="1"/>
    <col min="7684" max="7684" width="82" style="144" customWidth="1"/>
    <col min="7685" max="7685" width="13.7109375" style="144" customWidth="1"/>
    <col min="7686" max="7686" width="16.42578125" style="144" customWidth="1"/>
    <col min="7687" max="7687" width="22.28515625" style="144" customWidth="1"/>
    <col min="7688" max="7688" width="21.28515625" style="144" customWidth="1"/>
    <col min="7689" max="7936" width="11.42578125" style="144"/>
    <col min="7937" max="7937" width="3.7109375" style="144" customWidth="1"/>
    <col min="7938" max="7938" width="27.7109375" style="144" customWidth="1"/>
    <col min="7939" max="7939" width="15.85546875" style="144" customWidth="1"/>
    <col min="7940" max="7940" width="82" style="144" customWidth="1"/>
    <col min="7941" max="7941" width="13.7109375" style="144" customWidth="1"/>
    <col min="7942" max="7942" width="16.42578125" style="144" customWidth="1"/>
    <col min="7943" max="7943" width="22.28515625" style="144" customWidth="1"/>
    <col min="7944" max="7944" width="21.28515625" style="144" customWidth="1"/>
    <col min="7945" max="8192" width="11.42578125" style="144"/>
    <col min="8193" max="8193" width="3.7109375" style="144" customWidth="1"/>
    <col min="8194" max="8194" width="27.7109375" style="144" customWidth="1"/>
    <col min="8195" max="8195" width="15.85546875" style="144" customWidth="1"/>
    <col min="8196" max="8196" width="82" style="144" customWidth="1"/>
    <col min="8197" max="8197" width="13.7109375" style="144" customWidth="1"/>
    <col min="8198" max="8198" width="16.42578125" style="144" customWidth="1"/>
    <col min="8199" max="8199" width="22.28515625" style="144" customWidth="1"/>
    <col min="8200" max="8200" width="21.28515625" style="144" customWidth="1"/>
    <col min="8201" max="8448" width="11.42578125" style="144"/>
    <col min="8449" max="8449" width="3.7109375" style="144" customWidth="1"/>
    <col min="8450" max="8450" width="27.7109375" style="144" customWidth="1"/>
    <col min="8451" max="8451" width="15.85546875" style="144" customWidth="1"/>
    <col min="8452" max="8452" width="82" style="144" customWidth="1"/>
    <col min="8453" max="8453" width="13.7109375" style="144" customWidth="1"/>
    <col min="8454" max="8454" width="16.42578125" style="144" customWidth="1"/>
    <col min="8455" max="8455" width="22.28515625" style="144" customWidth="1"/>
    <col min="8456" max="8456" width="21.28515625" style="144" customWidth="1"/>
    <col min="8457" max="8704" width="11.42578125" style="144"/>
    <col min="8705" max="8705" width="3.7109375" style="144" customWidth="1"/>
    <col min="8706" max="8706" width="27.7109375" style="144" customWidth="1"/>
    <col min="8707" max="8707" width="15.85546875" style="144" customWidth="1"/>
    <col min="8708" max="8708" width="82" style="144" customWidth="1"/>
    <col min="8709" max="8709" width="13.7109375" style="144" customWidth="1"/>
    <col min="8710" max="8710" width="16.42578125" style="144" customWidth="1"/>
    <col min="8711" max="8711" width="22.28515625" style="144" customWidth="1"/>
    <col min="8712" max="8712" width="21.28515625" style="144" customWidth="1"/>
    <col min="8713" max="8960" width="11.42578125" style="144"/>
    <col min="8961" max="8961" width="3.7109375" style="144" customWidth="1"/>
    <col min="8962" max="8962" width="27.7109375" style="144" customWidth="1"/>
    <col min="8963" max="8963" width="15.85546875" style="144" customWidth="1"/>
    <col min="8964" max="8964" width="82" style="144" customWidth="1"/>
    <col min="8965" max="8965" width="13.7109375" style="144" customWidth="1"/>
    <col min="8966" max="8966" width="16.42578125" style="144" customWidth="1"/>
    <col min="8967" max="8967" width="22.28515625" style="144" customWidth="1"/>
    <col min="8968" max="8968" width="21.28515625" style="144" customWidth="1"/>
    <col min="8969" max="9216" width="11.42578125" style="144"/>
    <col min="9217" max="9217" width="3.7109375" style="144" customWidth="1"/>
    <col min="9218" max="9218" width="27.7109375" style="144" customWidth="1"/>
    <col min="9219" max="9219" width="15.85546875" style="144" customWidth="1"/>
    <col min="9220" max="9220" width="82" style="144" customWidth="1"/>
    <col min="9221" max="9221" width="13.7109375" style="144" customWidth="1"/>
    <col min="9222" max="9222" width="16.42578125" style="144" customWidth="1"/>
    <col min="9223" max="9223" width="22.28515625" style="144" customWidth="1"/>
    <col min="9224" max="9224" width="21.28515625" style="144" customWidth="1"/>
    <col min="9225" max="9472" width="11.42578125" style="144"/>
    <col min="9473" max="9473" width="3.7109375" style="144" customWidth="1"/>
    <col min="9474" max="9474" width="27.7109375" style="144" customWidth="1"/>
    <col min="9475" max="9475" width="15.85546875" style="144" customWidth="1"/>
    <col min="9476" max="9476" width="82" style="144" customWidth="1"/>
    <col min="9477" max="9477" width="13.7109375" style="144" customWidth="1"/>
    <col min="9478" max="9478" width="16.42578125" style="144" customWidth="1"/>
    <col min="9479" max="9479" width="22.28515625" style="144" customWidth="1"/>
    <col min="9480" max="9480" width="21.28515625" style="144" customWidth="1"/>
    <col min="9481" max="9728" width="11.42578125" style="144"/>
    <col min="9729" max="9729" width="3.7109375" style="144" customWidth="1"/>
    <col min="9730" max="9730" width="27.7109375" style="144" customWidth="1"/>
    <col min="9731" max="9731" width="15.85546875" style="144" customWidth="1"/>
    <col min="9732" max="9732" width="82" style="144" customWidth="1"/>
    <col min="9733" max="9733" width="13.7109375" style="144" customWidth="1"/>
    <col min="9734" max="9734" width="16.42578125" style="144" customWidth="1"/>
    <col min="9735" max="9735" width="22.28515625" style="144" customWidth="1"/>
    <col min="9736" max="9736" width="21.28515625" style="144" customWidth="1"/>
    <col min="9737" max="9984" width="11.42578125" style="144"/>
    <col min="9985" max="9985" width="3.7109375" style="144" customWidth="1"/>
    <col min="9986" max="9986" width="27.7109375" style="144" customWidth="1"/>
    <col min="9987" max="9987" width="15.85546875" style="144" customWidth="1"/>
    <col min="9988" max="9988" width="82" style="144" customWidth="1"/>
    <col min="9989" max="9989" width="13.7109375" style="144" customWidth="1"/>
    <col min="9990" max="9990" width="16.42578125" style="144" customWidth="1"/>
    <col min="9991" max="9991" width="22.28515625" style="144" customWidth="1"/>
    <col min="9992" max="9992" width="21.28515625" style="144" customWidth="1"/>
    <col min="9993" max="10240" width="11.42578125" style="144"/>
    <col min="10241" max="10241" width="3.7109375" style="144" customWidth="1"/>
    <col min="10242" max="10242" width="27.7109375" style="144" customWidth="1"/>
    <col min="10243" max="10243" width="15.85546875" style="144" customWidth="1"/>
    <col min="10244" max="10244" width="82" style="144" customWidth="1"/>
    <col min="10245" max="10245" width="13.7109375" style="144" customWidth="1"/>
    <col min="10246" max="10246" width="16.42578125" style="144" customWidth="1"/>
    <col min="10247" max="10247" width="22.28515625" style="144" customWidth="1"/>
    <col min="10248" max="10248" width="21.28515625" style="144" customWidth="1"/>
    <col min="10249" max="10496" width="11.42578125" style="144"/>
    <col min="10497" max="10497" width="3.7109375" style="144" customWidth="1"/>
    <col min="10498" max="10498" width="27.7109375" style="144" customWidth="1"/>
    <col min="10499" max="10499" width="15.85546875" style="144" customWidth="1"/>
    <col min="10500" max="10500" width="82" style="144" customWidth="1"/>
    <col min="10501" max="10501" width="13.7109375" style="144" customWidth="1"/>
    <col min="10502" max="10502" width="16.42578125" style="144" customWidth="1"/>
    <col min="10503" max="10503" width="22.28515625" style="144" customWidth="1"/>
    <col min="10504" max="10504" width="21.28515625" style="144" customWidth="1"/>
    <col min="10505" max="10752" width="11.42578125" style="144"/>
    <col min="10753" max="10753" width="3.7109375" style="144" customWidth="1"/>
    <col min="10754" max="10754" width="27.7109375" style="144" customWidth="1"/>
    <col min="10755" max="10755" width="15.85546875" style="144" customWidth="1"/>
    <col min="10756" max="10756" width="82" style="144" customWidth="1"/>
    <col min="10757" max="10757" width="13.7109375" style="144" customWidth="1"/>
    <col min="10758" max="10758" width="16.42578125" style="144" customWidth="1"/>
    <col min="10759" max="10759" width="22.28515625" style="144" customWidth="1"/>
    <col min="10760" max="10760" width="21.28515625" style="144" customWidth="1"/>
    <col min="10761" max="11008" width="11.42578125" style="144"/>
    <col min="11009" max="11009" width="3.7109375" style="144" customWidth="1"/>
    <col min="11010" max="11010" width="27.7109375" style="144" customWidth="1"/>
    <col min="11011" max="11011" width="15.85546875" style="144" customWidth="1"/>
    <col min="11012" max="11012" width="82" style="144" customWidth="1"/>
    <col min="11013" max="11013" width="13.7109375" style="144" customWidth="1"/>
    <col min="11014" max="11014" width="16.42578125" style="144" customWidth="1"/>
    <col min="11015" max="11015" width="22.28515625" style="144" customWidth="1"/>
    <col min="11016" max="11016" width="21.28515625" style="144" customWidth="1"/>
    <col min="11017" max="11264" width="11.42578125" style="144"/>
    <col min="11265" max="11265" width="3.7109375" style="144" customWidth="1"/>
    <col min="11266" max="11266" width="27.7109375" style="144" customWidth="1"/>
    <col min="11267" max="11267" width="15.85546875" style="144" customWidth="1"/>
    <col min="11268" max="11268" width="82" style="144" customWidth="1"/>
    <col min="11269" max="11269" width="13.7109375" style="144" customWidth="1"/>
    <col min="11270" max="11270" width="16.42578125" style="144" customWidth="1"/>
    <col min="11271" max="11271" width="22.28515625" style="144" customWidth="1"/>
    <col min="11272" max="11272" width="21.28515625" style="144" customWidth="1"/>
    <col min="11273" max="11520" width="11.42578125" style="144"/>
    <col min="11521" max="11521" width="3.7109375" style="144" customWidth="1"/>
    <col min="11522" max="11522" width="27.7109375" style="144" customWidth="1"/>
    <col min="11523" max="11523" width="15.85546875" style="144" customWidth="1"/>
    <col min="11524" max="11524" width="82" style="144" customWidth="1"/>
    <col min="11525" max="11525" width="13.7109375" style="144" customWidth="1"/>
    <col min="11526" max="11526" width="16.42578125" style="144" customWidth="1"/>
    <col min="11527" max="11527" width="22.28515625" style="144" customWidth="1"/>
    <col min="11528" max="11528" width="21.28515625" style="144" customWidth="1"/>
    <col min="11529" max="11776" width="11.42578125" style="144"/>
    <col min="11777" max="11777" width="3.7109375" style="144" customWidth="1"/>
    <col min="11778" max="11778" width="27.7109375" style="144" customWidth="1"/>
    <col min="11779" max="11779" width="15.85546875" style="144" customWidth="1"/>
    <col min="11780" max="11780" width="82" style="144" customWidth="1"/>
    <col min="11781" max="11781" width="13.7109375" style="144" customWidth="1"/>
    <col min="11782" max="11782" width="16.42578125" style="144" customWidth="1"/>
    <col min="11783" max="11783" width="22.28515625" style="144" customWidth="1"/>
    <col min="11784" max="11784" width="21.28515625" style="144" customWidth="1"/>
    <col min="11785" max="12032" width="11.42578125" style="144"/>
    <col min="12033" max="12033" width="3.7109375" style="144" customWidth="1"/>
    <col min="12034" max="12034" width="27.7109375" style="144" customWidth="1"/>
    <col min="12035" max="12035" width="15.85546875" style="144" customWidth="1"/>
    <col min="12036" max="12036" width="82" style="144" customWidth="1"/>
    <col min="12037" max="12037" width="13.7109375" style="144" customWidth="1"/>
    <col min="12038" max="12038" width="16.42578125" style="144" customWidth="1"/>
    <col min="12039" max="12039" width="22.28515625" style="144" customWidth="1"/>
    <col min="12040" max="12040" width="21.28515625" style="144" customWidth="1"/>
    <col min="12041" max="12288" width="11.42578125" style="144"/>
    <col min="12289" max="12289" width="3.7109375" style="144" customWidth="1"/>
    <col min="12290" max="12290" width="27.7109375" style="144" customWidth="1"/>
    <col min="12291" max="12291" width="15.85546875" style="144" customWidth="1"/>
    <col min="12292" max="12292" width="82" style="144" customWidth="1"/>
    <col min="12293" max="12293" width="13.7109375" style="144" customWidth="1"/>
    <col min="12294" max="12294" width="16.42578125" style="144" customWidth="1"/>
    <col min="12295" max="12295" width="22.28515625" style="144" customWidth="1"/>
    <col min="12296" max="12296" width="21.28515625" style="144" customWidth="1"/>
    <col min="12297" max="12544" width="11.42578125" style="144"/>
    <col min="12545" max="12545" width="3.7109375" style="144" customWidth="1"/>
    <col min="12546" max="12546" width="27.7109375" style="144" customWidth="1"/>
    <col min="12547" max="12547" width="15.85546875" style="144" customWidth="1"/>
    <col min="12548" max="12548" width="82" style="144" customWidth="1"/>
    <col min="12549" max="12549" width="13.7109375" style="144" customWidth="1"/>
    <col min="12550" max="12550" width="16.42578125" style="144" customWidth="1"/>
    <col min="12551" max="12551" width="22.28515625" style="144" customWidth="1"/>
    <col min="12552" max="12552" width="21.28515625" style="144" customWidth="1"/>
    <col min="12553" max="12800" width="11.42578125" style="144"/>
    <col min="12801" max="12801" width="3.7109375" style="144" customWidth="1"/>
    <col min="12802" max="12802" width="27.7109375" style="144" customWidth="1"/>
    <col min="12803" max="12803" width="15.85546875" style="144" customWidth="1"/>
    <col min="12804" max="12804" width="82" style="144" customWidth="1"/>
    <col min="12805" max="12805" width="13.7109375" style="144" customWidth="1"/>
    <col min="12806" max="12806" width="16.42578125" style="144" customWidth="1"/>
    <col min="12807" max="12807" width="22.28515625" style="144" customWidth="1"/>
    <col min="12808" max="12808" width="21.28515625" style="144" customWidth="1"/>
    <col min="12809" max="13056" width="11.42578125" style="144"/>
    <col min="13057" max="13057" width="3.7109375" style="144" customWidth="1"/>
    <col min="13058" max="13058" width="27.7109375" style="144" customWidth="1"/>
    <col min="13059" max="13059" width="15.85546875" style="144" customWidth="1"/>
    <col min="13060" max="13060" width="82" style="144" customWidth="1"/>
    <col min="13061" max="13061" width="13.7109375" style="144" customWidth="1"/>
    <col min="13062" max="13062" width="16.42578125" style="144" customWidth="1"/>
    <col min="13063" max="13063" width="22.28515625" style="144" customWidth="1"/>
    <col min="13064" max="13064" width="21.28515625" style="144" customWidth="1"/>
    <col min="13065" max="13312" width="11.42578125" style="144"/>
    <col min="13313" max="13313" width="3.7109375" style="144" customWidth="1"/>
    <col min="13314" max="13314" width="27.7109375" style="144" customWidth="1"/>
    <col min="13315" max="13315" width="15.85546875" style="144" customWidth="1"/>
    <col min="13316" max="13316" width="82" style="144" customWidth="1"/>
    <col min="13317" max="13317" width="13.7109375" style="144" customWidth="1"/>
    <col min="13318" max="13318" width="16.42578125" style="144" customWidth="1"/>
    <col min="13319" max="13319" width="22.28515625" style="144" customWidth="1"/>
    <col min="13320" max="13320" width="21.28515625" style="144" customWidth="1"/>
    <col min="13321" max="13568" width="11.42578125" style="144"/>
    <col min="13569" max="13569" width="3.7109375" style="144" customWidth="1"/>
    <col min="13570" max="13570" width="27.7109375" style="144" customWidth="1"/>
    <col min="13571" max="13571" width="15.85546875" style="144" customWidth="1"/>
    <col min="13572" max="13572" width="82" style="144" customWidth="1"/>
    <col min="13573" max="13573" width="13.7109375" style="144" customWidth="1"/>
    <col min="13574" max="13574" width="16.42578125" style="144" customWidth="1"/>
    <col min="13575" max="13575" width="22.28515625" style="144" customWidth="1"/>
    <col min="13576" max="13576" width="21.28515625" style="144" customWidth="1"/>
    <col min="13577" max="13824" width="11.42578125" style="144"/>
    <col min="13825" max="13825" width="3.7109375" style="144" customWidth="1"/>
    <col min="13826" max="13826" width="27.7109375" style="144" customWidth="1"/>
    <col min="13827" max="13827" width="15.85546875" style="144" customWidth="1"/>
    <col min="13828" max="13828" width="82" style="144" customWidth="1"/>
    <col min="13829" max="13829" width="13.7109375" style="144" customWidth="1"/>
    <col min="13830" max="13830" width="16.42578125" style="144" customWidth="1"/>
    <col min="13831" max="13831" width="22.28515625" style="144" customWidth="1"/>
    <col min="13832" max="13832" width="21.28515625" style="144" customWidth="1"/>
    <col min="13833" max="14080" width="11.42578125" style="144"/>
    <col min="14081" max="14081" width="3.7109375" style="144" customWidth="1"/>
    <col min="14082" max="14082" width="27.7109375" style="144" customWidth="1"/>
    <col min="14083" max="14083" width="15.85546875" style="144" customWidth="1"/>
    <col min="14084" max="14084" width="82" style="144" customWidth="1"/>
    <col min="14085" max="14085" width="13.7109375" style="144" customWidth="1"/>
    <col min="14086" max="14086" width="16.42578125" style="144" customWidth="1"/>
    <col min="14087" max="14087" width="22.28515625" style="144" customWidth="1"/>
    <col min="14088" max="14088" width="21.28515625" style="144" customWidth="1"/>
    <col min="14089" max="14336" width="11.42578125" style="144"/>
    <col min="14337" max="14337" width="3.7109375" style="144" customWidth="1"/>
    <col min="14338" max="14338" width="27.7109375" style="144" customWidth="1"/>
    <col min="14339" max="14339" width="15.85546875" style="144" customWidth="1"/>
    <col min="14340" max="14340" width="82" style="144" customWidth="1"/>
    <col min="14341" max="14341" width="13.7109375" style="144" customWidth="1"/>
    <col min="14342" max="14342" width="16.42578125" style="144" customWidth="1"/>
    <col min="14343" max="14343" width="22.28515625" style="144" customWidth="1"/>
    <col min="14344" max="14344" width="21.28515625" style="144" customWidth="1"/>
    <col min="14345" max="14592" width="11.42578125" style="144"/>
    <col min="14593" max="14593" width="3.7109375" style="144" customWidth="1"/>
    <col min="14594" max="14594" width="27.7109375" style="144" customWidth="1"/>
    <col min="14595" max="14595" width="15.85546875" style="144" customWidth="1"/>
    <col min="14596" max="14596" width="82" style="144" customWidth="1"/>
    <col min="14597" max="14597" width="13.7109375" style="144" customWidth="1"/>
    <col min="14598" max="14598" width="16.42578125" style="144" customWidth="1"/>
    <col min="14599" max="14599" width="22.28515625" style="144" customWidth="1"/>
    <col min="14600" max="14600" width="21.28515625" style="144" customWidth="1"/>
    <col min="14601" max="14848" width="11.42578125" style="144"/>
    <col min="14849" max="14849" width="3.7109375" style="144" customWidth="1"/>
    <col min="14850" max="14850" width="27.7109375" style="144" customWidth="1"/>
    <col min="14851" max="14851" width="15.85546875" style="144" customWidth="1"/>
    <col min="14852" max="14852" width="82" style="144" customWidth="1"/>
    <col min="14853" max="14853" width="13.7109375" style="144" customWidth="1"/>
    <col min="14854" max="14854" width="16.42578125" style="144" customWidth="1"/>
    <col min="14855" max="14855" width="22.28515625" style="144" customWidth="1"/>
    <col min="14856" max="14856" width="21.28515625" style="144" customWidth="1"/>
    <col min="14857" max="15104" width="11.42578125" style="144"/>
    <col min="15105" max="15105" width="3.7109375" style="144" customWidth="1"/>
    <col min="15106" max="15106" width="27.7109375" style="144" customWidth="1"/>
    <col min="15107" max="15107" width="15.85546875" style="144" customWidth="1"/>
    <col min="15108" max="15108" width="82" style="144" customWidth="1"/>
    <col min="15109" max="15109" width="13.7109375" style="144" customWidth="1"/>
    <col min="15110" max="15110" width="16.42578125" style="144" customWidth="1"/>
    <col min="15111" max="15111" width="22.28515625" style="144" customWidth="1"/>
    <col min="15112" max="15112" width="21.28515625" style="144" customWidth="1"/>
    <col min="15113" max="15360" width="11.42578125" style="144"/>
    <col min="15361" max="15361" width="3.7109375" style="144" customWidth="1"/>
    <col min="15362" max="15362" width="27.7109375" style="144" customWidth="1"/>
    <col min="15363" max="15363" width="15.85546875" style="144" customWidth="1"/>
    <col min="15364" max="15364" width="82" style="144" customWidth="1"/>
    <col min="15365" max="15365" width="13.7109375" style="144" customWidth="1"/>
    <col min="15366" max="15366" width="16.42578125" style="144" customWidth="1"/>
    <col min="15367" max="15367" width="22.28515625" style="144" customWidth="1"/>
    <col min="15368" max="15368" width="21.28515625" style="144" customWidth="1"/>
    <col min="15369" max="15616" width="11.42578125" style="144"/>
    <col min="15617" max="15617" width="3.7109375" style="144" customWidth="1"/>
    <col min="15618" max="15618" width="27.7109375" style="144" customWidth="1"/>
    <col min="15619" max="15619" width="15.85546875" style="144" customWidth="1"/>
    <col min="15620" max="15620" width="82" style="144" customWidth="1"/>
    <col min="15621" max="15621" width="13.7109375" style="144" customWidth="1"/>
    <col min="15622" max="15622" width="16.42578125" style="144" customWidth="1"/>
    <col min="15623" max="15623" width="22.28515625" style="144" customWidth="1"/>
    <col min="15624" max="15624" width="21.28515625" style="144" customWidth="1"/>
    <col min="15625" max="15872" width="11.42578125" style="144"/>
    <col min="15873" max="15873" width="3.7109375" style="144" customWidth="1"/>
    <col min="15874" max="15874" width="27.7109375" style="144" customWidth="1"/>
    <col min="15875" max="15875" width="15.85546875" style="144" customWidth="1"/>
    <col min="15876" max="15876" width="82" style="144" customWidth="1"/>
    <col min="15877" max="15877" width="13.7109375" style="144" customWidth="1"/>
    <col min="15878" max="15878" width="16.42578125" style="144" customWidth="1"/>
    <col min="15879" max="15879" width="22.28515625" style="144" customWidth="1"/>
    <col min="15880" max="15880" width="21.28515625" style="144" customWidth="1"/>
    <col min="15881" max="16128" width="11.42578125" style="144"/>
    <col min="16129" max="16129" width="3.7109375" style="144" customWidth="1"/>
    <col min="16130" max="16130" width="27.7109375" style="144" customWidth="1"/>
    <col min="16131" max="16131" width="15.85546875" style="144" customWidth="1"/>
    <col min="16132" max="16132" width="82" style="144" customWidth="1"/>
    <col min="16133" max="16133" width="13.7109375" style="144" customWidth="1"/>
    <col min="16134" max="16134" width="16.42578125" style="144" customWidth="1"/>
    <col min="16135" max="16135" width="22.28515625" style="144" customWidth="1"/>
    <col min="16136" max="16136" width="21.28515625" style="144" customWidth="1"/>
    <col min="16137" max="16384" width="11.42578125" style="144"/>
  </cols>
  <sheetData>
    <row r="1" spans="1:19" s="783" customFormat="1" ht="28.5" customHeight="1" x14ac:dyDescent="0.3">
      <c r="A1" s="779"/>
      <c r="B1" s="780"/>
      <c r="C1" s="1348" t="s">
        <v>2066</v>
      </c>
      <c r="D1" s="1348"/>
      <c r="E1" s="1349" t="s">
        <v>2147</v>
      </c>
      <c r="F1" s="781"/>
      <c r="G1" s="781"/>
      <c r="H1" s="781"/>
      <c r="I1" s="782"/>
      <c r="J1" s="782"/>
      <c r="K1" s="782"/>
      <c r="L1" s="782"/>
      <c r="M1" s="782"/>
      <c r="N1" s="782"/>
      <c r="O1" s="782"/>
      <c r="P1" s="782"/>
      <c r="Q1" s="782"/>
      <c r="R1" s="782"/>
      <c r="S1" s="782"/>
    </row>
    <row r="2" spans="1:19" s="783" customFormat="1" ht="27.75" customHeight="1" thickBot="1" x14ac:dyDescent="0.3">
      <c r="A2" s="779"/>
      <c r="B2" s="784"/>
      <c r="C2" s="1351" t="s">
        <v>2067</v>
      </c>
      <c r="D2" s="1351"/>
      <c r="E2" s="1350"/>
      <c r="F2" s="785"/>
      <c r="G2" s="785"/>
      <c r="H2" s="786"/>
      <c r="I2" s="787"/>
      <c r="J2" s="787"/>
      <c r="K2" s="787"/>
      <c r="L2" s="787"/>
      <c r="M2" s="787"/>
      <c r="N2" s="787"/>
      <c r="O2" s="787"/>
      <c r="P2" s="787"/>
      <c r="Q2" s="787"/>
      <c r="R2" s="787"/>
      <c r="S2" s="787"/>
    </row>
    <row r="3" spans="1:19" ht="18.75" customHeight="1" x14ac:dyDescent="0.25">
      <c r="B3" s="1352" t="s">
        <v>163</v>
      </c>
      <c r="C3" s="789" t="s">
        <v>162</v>
      </c>
      <c r="D3" s="1353">
        <v>45162</v>
      </c>
      <c r="E3" s="1354"/>
      <c r="F3" s="790"/>
      <c r="G3" s="790"/>
      <c r="H3" s="790"/>
    </row>
    <row r="4" spans="1:19" ht="18.75" customHeight="1" x14ac:dyDescent="0.25">
      <c r="B4" s="1337"/>
      <c r="C4" s="791" t="s">
        <v>2068</v>
      </c>
      <c r="D4" s="1355">
        <f>+D3+100</f>
        <v>45262</v>
      </c>
      <c r="E4" s="1356"/>
      <c r="F4" s="790"/>
      <c r="G4" s="790"/>
      <c r="H4" s="790"/>
    </row>
    <row r="5" spans="1:19" ht="18.75" customHeight="1" x14ac:dyDescent="0.25">
      <c r="B5" s="792" t="s">
        <v>2069</v>
      </c>
      <c r="C5" s="1344" t="s">
        <v>2070</v>
      </c>
      <c r="D5" s="1325"/>
      <c r="E5" s="1326"/>
      <c r="F5" s="793"/>
      <c r="G5" s="793"/>
      <c r="H5" s="793"/>
    </row>
    <row r="6" spans="1:19" ht="18.75" customHeight="1" x14ac:dyDescent="0.25">
      <c r="B6" s="792" t="s">
        <v>2071</v>
      </c>
      <c r="C6" s="1344" t="s">
        <v>2072</v>
      </c>
      <c r="D6" s="1325"/>
      <c r="E6" s="1326"/>
      <c r="F6" s="793"/>
      <c r="G6" s="793"/>
      <c r="H6" s="793"/>
    </row>
    <row r="7" spans="1:19" ht="18.75" customHeight="1" x14ac:dyDescent="0.25">
      <c r="B7" s="792" t="s">
        <v>302</v>
      </c>
      <c r="C7" s="1344" t="s">
        <v>2073</v>
      </c>
      <c r="D7" s="1325"/>
      <c r="E7" s="1326"/>
      <c r="F7" s="794"/>
      <c r="G7" s="794"/>
      <c r="H7" s="794"/>
    </row>
    <row r="8" spans="1:19" ht="18.75" customHeight="1" x14ac:dyDescent="0.25">
      <c r="B8" s="792" t="s">
        <v>88</v>
      </c>
      <c r="C8" s="1344" t="s">
        <v>1336</v>
      </c>
      <c r="D8" s="1325"/>
      <c r="E8" s="1326"/>
      <c r="F8" s="794"/>
      <c r="G8" s="794"/>
      <c r="H8" s="794"/>
    </row>
    <row r="9" spans="1:19" ht="18.75" customHeight="1" x14ac:dyDescent="0.25">
      <c r="B9" s="792" t="s">
        <v>2074</v>
      </c>
      <c r="C9" s="1344" t="s">
        <v>308</v>
      </c>
      <c r="D9" s="1325"/>
      <c r="E9" s="1326"/>
      <c r="F9" s="794"/>
      <c r="G9" s="794"/>
      <c r="H9" s="794"/>
    </row>
    <row r="10" spans="1:19" ht="18.75" customHeight="1" x14ac:dyDescent="0.25">
      <c r="B10" s="792" t="s">
        <v>2075</v>
      </c>
      <c r="C10" s="1344" t="s">
        <v>3079</v>
      </c>
      <c r="D10" s="1325"/>
      <c r="E10" s="1326"/>
      <c r="F10" s="793"/>
      <c r="G10" s="793"/>
      <c r="H10" s="793"/>
    </row>
    <row r="11" spans="1:19" ht="18.75" customHeight="1" x14ac:dyDescent="0.25">
      <c r="B11" s="826" t="s">
        <v>2076</v>
      </c>
      <c r="C11" s="1357" t="s">
        <v>2142</v>
      </c>
      <c r="D11" s="1358"/>
      <c r="E11" s="1359"/>
      <c r="F11" s="794"/>
      <c r="G11" s="794"/>
      <c r="H11" s="794"/>
    </row>
    <row r="12" spans="1:19" ht="18.75" customHeight="1" thickBot="1" x14ac:dyDescent="0.3">
      <c r="B12" s="795" t="s">
        <v>2077</v>
      </c>
      <c r="C12" s="1345">
        <v>100000</v>
      </c>
      <c r="D12" s="1346"/>
      <c r="E12" s="1347"/>
      <c r="F12" s="796"/>
      <c r="G12" s="796"/>
      <c r="H12" s="796"/>
    </row>
    <row r="13" spans="1:19" ht="18.75" customHeight="1" thickBot="1" x14ac:dyDescent="0.3">
      <c r="B13" s="1323" t="s">
        <v>2078</v>
      </c>
      <c r="C13" s="797" t="s">
        <v>2079</v>
      </c>
      <c r="D13" s="798" t="s">
        <v>2080</v>
      </c>
      <c r="E13" s="799" t="s">
        <v>2081</v>
      </c>
      <c r="F13" s="796"/>
      <c r="G13" s="796"/>
      <c r="H13" s="796"/>
    </row>
    <row r="14" spans="1:19" ht="18.75" customHeight="1" x14ac:dyDescent="0.25">
      <c r="B14" s="1323"/>
      <c r="C14" s="800" t="s">
        <v>3106</v>
      </c>
      <c r="D14" s="801" t="s">
        <v>3105</v>
      </c>
      <c r="E14" s="802">
        <v>10000</v>
      </c>
      <c r="F14" s="803"/>
      <c r="G14" s="803"/>
      <c r="H14" s="803"/>
    </row>
    <row r="15" spans="1:19" ht="18.75" customHeight="1" x14ac:dyDescent="0.25">
      <c r="B15" s="1323"/>
      <c r="C15" s="800"/>
      <c r="D15" s="801"/>
      <c r="E15" s="802">
        <v>0</v>
      </c>
      <c r="F15" s="803"/>
      <c r="G15" s="803"/>
      <c r="H15" s="803"/>
    </row>
    <row r="16" spans="1:19" ht="18.75" customHeight="1" x14ac:dyDescent="0.25">
      <c r="B16" s="1323"/>
      <c r="C16" s="800"/>
      <c r="D16" s="801"/>
      <c r="E16" s="804"/>
      <c r="F16" s="803"/>
      <c r="G16" s="803"/>
      <c r="H16" s="803"/>
    </row>
    <row r="17" spans="1:8" ht="18.75" customHeight="1" x14ac:dyDescent="0.25">
      <c r="B17" s="792" t="s">
        <v>2083</v>
      </c>
      <c r="C17" s="1324">
        <f>SUM(E14:E16)</f>
        <v>10000</v>
      </c>
      <c r="D17" s="1325"/>
      <c r="E17" s="1326"/>
      <c r="F17" s="796"/>
      <c r="G17" s="796"/>
      <c r="H17" s="796"/>
    </row>
    <row r="18" spans="1:8" ht="18.75" customHeight="1" x14ac:dyDescent="0.25">
      <c r="B18" s="792" t="s">
        <v>2084</v>
      </c>
      <c r="C18" s="1327">
        <f>+C17/C12</f>
        <v>0.1</v>
      </c>
      <c r="D18" s="1328"/>
      <c r="E18" s="1329"/>
      <c r="F18" s="805"/>
      <c r="G18" s="805"/>
      <c r="H18" s="805"/>
    </row>
    <row r="19" spans="1:8" ht="18.75" customHeight="1" x14ac:dyDescent="0.25">
      <c r="B19" s="792" t="s">
        <v>2085</v>
      </c>
      <c r="C19" s="1344">
        <v>1</v>
      </c>
      <c r="D19" s="1325"/>
      <c r="E19" s="1326"/>
      <c r="F19" s="793"/>
      <c r="G19" s="793"/>
      <c r="H19" s="793"/>
    </row>
    <row r="20" spans="1:8" ht="18.75" customHeight="1" x14ac:dyDescent="0.25">
      <c r="B20" s="1337" t="s">
        <v>2086</v>
      </c>
      <c r="C20" s="806" t="s">
        <v>2087</v>
      </c>
      <c r="D20" s="807"/>
      <c r="E20" s="808"/>
      <c r="F20" s="793"/>
      <c r="G20" s="793"/>
      <c r="H20" s="793"/>
    </row>
    <row r="21" spans="1:8" ht="18.75" customHeight="1" x14ac:dyDescent="0.25">
      <c r="B21" s="1337"/>
      <c r="C21" s="806" t="s">
        <v>2088</v>
      </c>
      <c r="D21" s="809" t="s">
        <v>2089</v>
      </c>
      <c r="E21" s="808"/>
      <c r="F21" s="793"/>
      <c r="G21" s="793"/>
      <c r="H21" s="793"/>
    </row>
    <row r="22" spans="1:8" ht="18.75" customHeight="1" x14ac:dyDescent="0.25">
      <c r="B22" s="1337"/>
      <c r="C22" s="806" t="s">
        <v>2090</v>
      </c>
      <c r="D22" s="807"/>
      <c r="E22" s="808"/>
      <c r="F22" s="793"/>
      <c r="G22" s="793"/>
      <c r="H22" s="793"/>
    </row>
    <row r="23" spans="1:8" ht="18.75" customHeight="1" x14ac:dyDescent="0.25">
      <c r="B23" s="792" t="s">
        <v>2091</v>
      </c>
      <c r="C23" s="1338" t="s">
        <v>2092</v>
      </c>
      <c r="D23" s="1321"/>
      <c r="E23" s="1322"/>
      <c r="F23" s="793"/>
      <c r="G23" s="793"/>
      <c r="H23" s="793"/>
    </row>
    <row r="24" spans="1:8" ht="18.75" customHeight="1" x14ac:dyDescent="0.25">
      <c r="B24" s="792" t="s">
        <v>153</v>
      </c>
      <c r="C24" s="1338" t="s">
        <v>2093</v>
      </c>
      <c r="D24" s="1321"/>
      <c r="E24" s="1322"/>
      <c r="F24" s="793"/>
      <c r="G24" s="793"/>
      <c r="H24" s="793"/>
    </row>
    <row r="25" spans="1:8" ht="18.75" customHeight="1" thickBot="1" x14ac:dyDescent="0.3">
      <c r="B25" s="810" t="s">
        <v>2094</v>
      </c>
      <c r="C25" s="1339">
        <v>4</v>
      </c>
      <c r="D25" s="1340"/>
      <c r="E25" s="808" t="s">
        <v>2095</v>
      </c>
      <c r="F25" s="793"/>
      <c r="G25" s="793"/>
      <c r="H25" s="793"/>
    </row>
    <row r="26" spans="1:8" ht="64.5" x14ac:dyDescent="0.25">
      <c r="A26" s="788" t="s">
        <v>2102</v>
      </c>
      <c r="B26" s="864" t="s">
        <v>2097</v>
      </c>
      <c r="C26" s="1341" t="s">
        <v>2143</v>
      </c>
      <c r="D26" s="1342"/>
      <c r="E26" s="1343"/>
      <c r="F26" s="793"/>
      <c r="G26" s="793"/>
      <c r="H26" s="793"/>
    </row>
    <row r="27" spans="1:8" ht="15.75" x14ac:dyDescent="0.25">
      <c r="B27" s="811" t="s">
        <v>2098</v>
      </c>
      <c r="C27" s="1320">
        <v>200</v>
      </c>
      <c r="D27" s="1321"/>
      <c r="E27" s="1322"/>
      <c r="F27" s="812"/>
      <c r="G27" s="812"/>
      <c r="H27" s="812"/>
    </row>
    <row r="28" spans="1:8" ht="22.5" customHeight="1" x14ac:dyDescent="0.25">
      <c r="A28" s="788" t="s">
        <v>2099</v>
      </c>
      <c r="B28" s="811" t="s">
        <v>2100</v>
      </c>
      <c r="C28" s="1320" t="s">
        <v>2144</v>
      </c>
      <c r="D28" s="1321"/>
      <c r="E28" s="1322"/>
      <c r="F28" s="812"/>
      <c r="G28" s="812"/>
      <c r="H28" s="812"/>
    </row>
    <row r="29" spans="1:8" ht="48.75" x14ac:dyDescent="0.25">
      <c r="A29" s="788" t="s">
        <v>2096</v>
      </c>
      <c r="B29" s="811" t="s">
        <v>2103</v>
      </c>
      <c r="C29" s="1320" t="s">
        <v>2159</v>
      </c>
      <c r="D29" s="1321"/>
      <c r="E29" s="1322"/>
      <c r="F29" s="813"/>
      <c r="G29" s="813"/>
      <c r="H29" s="813"/>
    </row>
    <row r="30" spans="1:8" ht="15.75" x14ac:dyDescent="0.25">
      <c r="B30" s="1330" t="s">
        <v>2105</v>
      </c>
      <c r="C30" s="814" t="s">
        <v>2106</v>
      </c>
      <c r="D30" s="815"/>
      <c r="E30" s="816"/>
      <c r="F30" s="817"/>
      <c r="G30" s="817"/>
      <c r="H30" s="817"/>
    </row>
    <row r="31" spans="1:8" ht="16.5" thickBot="1" x14ac:dyDescent="0.3">
      <c r="B31" s="1331"/>
      <c r="C31" s="814" t="s">
        <v>2107</v>
      </c>
      <c r="D31" s="97" t="s">
        <v>2089</v>
      </c>
      <c r="E31" s="816"/>
      <c r="F31" s="817"/>
      <c r="G31" s="817"/>
      <c r="H31" s="817"/>
    </row>
    <row r="32" spans="1:8" ht="15.75" x14ac:dyDescent="0.25">
      <c r="B32" s="818" t="s">
        <v>2108</v>
      </c>
      <c r="C32" s="1332" t="s">
        <v>2935</v>
      </c>
      <c r="D32" s="1333"/>
      <c r="E32" s="1334" t="s">
        <v>2109</v>
      </c>
      <c r="F32" s="819"/>
      <c r="G32" s="819"/>
      <c r="H32" s="819"/>
    </row>
    <row r="33" spans="1:8" ht="80.25" x14ac:dyDescent="0.25">
      <c r="A33" s="788" t="s">
        <v>2137</v>
      </c>
      <c r="B33" s="820" t="s">
        <v>2111</v>
      </c>
      <c r="C33" s="1335" t="s">
        <v>2934</v>
      </c>
      <c r="D33" s="1336"/>
      <c r="E33" s="1334"/>
      <c r="F33" s="821"/>
      <c r="G33" s="821"/>
      <c r="H33" s="821"/>
    </row>
    <row r="34" spans="1:8" ht="15.75" x14ac:dyDescent="0.25">
      <c r="B34" s="822" t="s">
        <v>2108</v>
      </c>
      <c r="C34" s="1311" t="s">
        <v>2932</v>
      </c>
      <c r="D34" s="1312"/>
      <c r="E34" s="1313" t="s">
        <v>2112</v>
      </c>
      <c r="F34" s="819"/>
      <c r="G34" s="819"/>
      <c r="H34" s="819"/>
    </row>
    <row r="35" spans="1:8" ht="65.25" thickBot="1" x14ac:dyDescent="0.3">
      <c r="A35" s="788" t="s">
        <v>2102</v>
      </c>
      <c r="B35" s="823" t="s">
        <v>2114</v>
      </c>
      <c r="C35" s="1315" t="s">
        <v>2933</v>
      </c>
      <c r="D35" s="1316"/>
      <c r="E35" s="1314"/>
      <c r="F35" s="821"/>
      <c r="G35" s="821"/>
      <c r="H35" s="821"/>
    </row>
  </sheetData>
  <mergeCells count="33">
    <mergeCell ref="B3:B4"/>
    <mergeCell ref="D3:E3"/>
    <mergeCell ref="D4:E4"/>
    <mergeCell ref="C10:E10"/>
    <mergeCell ref="C11:E11"/>
    <mergeCell ref="C12:E12"/>
    <mergeCell ref="C1:D1"/>
    <mergeCell ref="E1:E2"/>
    <mergeCell ref="C2:D2"/>
    <mergeCell ref="C5:E5"/>
    <mergeCell ref="C6:E6"/>
    <mergeCell ref="C7:E7"/>
    <mergeCell ref="C8:E8"/>
    <mergeCell ref="C9:E9"/>
    <mergeCell ref="B13:B16"/>
    <mergeCell ref="C17:E17"/>
    <mergeCell ref="C18:E18"/>
    <mergeCell ref="B30:B31"/>
    <mergeCell ref="C32:D32"/>
    <mergeCell ref="E32:E33"/>
    <mergeCell ref="C33:D33"/>
    <mergeCell ref="B20:B22"/>
    <mergeCell ref="C23:E23"/>
    <mergeCell ref="C24:E24"/>
    <mergeCell ref="C25:D25"/>
    <mergeCell ref="C26:E26"/>
    <mergeCell ref="C27:E27"/>
    <mergeCell ref="C19:E19"/>
    <mergeCell ref="C34:D34"/>
    <mergeCell ref="E34:E35"/>
    <mergeCell ref="C35:D35"/>
    <mergeCell ref="C28:E28"/>
    <mergeCell ref="C29:E29"/>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00FF00"/>
  </sheetPr>
  <dimension ref="A1:X44"/>
  <sheetViews>
    <sheetView workbookViewId="0">
      <selection activeCell="C17" sqref="C17:D17"/>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8.140625" style="135" customWidth="1"/>
    <col min="5" max="5" width="9.5703125" style="102" customWidth="1"/>
    <col min="6" max="6" width="6" style="102" customWidth="1"/>
    <col min="7" max="7" width="6.425781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359</v>
      </c>
      <c r="E2" s="145"/>
      <c r="F2" s="146"/>
      <c r="G2" s="146"/>
      <c r="H2" s="146"/>
      <c r="I2" s="146" t="s">
        <v>309</v>
      </c>
      <c r="J2" s="153" t="s">
        <v>2497</v>
      </c>
      <c r="K2" s="270"/>
      <c r="L2" s="116"/>
    </row>
    <row r="3" spans="1:14" ht="20.25" x14ac:dyDescent="0.3">
      <c r="B3" s="159"/>
      <c r="C3" s="239"/>
      <c r="D3" s="147" t="s">
        <v>3078</v>
      </c>
      <c r="E3" s="145"/>
      <c r="F3" s="145"/>
      <c r="G3" s="145"/>
      <c r="H3" s="145"/>
      <c r="I3" s="145"/>
      <c r="J3" s="154"/>
      <c r="K3" s="271"/>
      <c r="L3" s="116"/>
    </row>
    <row r="4" spans="1:14" s="56" customFormat="1" ht="15.75" x14ac:dyDescent="0.25">
      <c r="A4" s="133"/>
      <c r="B4" s="161"/>
      <c r="C4" s="240" t="s">
        <v>86</v>
      </c>
      <c r="D4" s="72" t="s">
        <v>877</v>
      </c>
      <c r="E4" s="149"/>
      <c r="F4" s="165"/>
      <c r="G4" s="165"/>
      <c r="H4" s="165"/>
      <c r="I4" s="165"/>
      <c r="J4" s="155"/>
      <c r="K4" s="272"/>
      <c r="L4" s="129"/>
      <c r="N4" s="144"/>
    </row>
    <row r="5" spans="1:14" s="56" customFormat="1" ht="15.75" x14ac:dyDescent="0.25">
      <c r="A5" s="133"/>
      <c r="B5" s="161"/>
      <c r="C5" s="240" t="s">
        <v>305</v>
      </c>
      <c r="D5" s="149" t="s">
        <v>306</v>
      </c>
      <c r="E5" s="1139" t="s">
        <v>307</v>
      </c>
      <c r="F5" s="1139"/>
      <c r="G5" s="1140" t="s">
        <v>315</v>
      </c>
      <c r="H5" s="1140"/>
      <c r="I5" s="1140"/>
      <c r="J5" s="1010" t="s">
        <v>3083</v>
      </c>
      <c r="K5" s="165"/>
      <c r="L5" s="129"/>
      <c r="N5" s="144"/>
    </row>
    <row r="6" spans="1:14" s="56" customFormat="1" ht="15.75" x14ac:dyDescent="0.25">
      <c r="A6" s="133"/>
      <c r="B6" s="161"/>
      <c r="C6" s="241" t="s">
        <v>302</v>
      </c>
      <c r="D6" s="150" t="s">
        <v>151</v>
      </c>
      <c r="E6" s="1141">
        <v>45162</v>
      </c>
      <c r="F6" s="1141"/>
      <c r="G6" s="166" t="s">
        <v>311</v>
      </c>
      <c r="H6" s="166"/>
      <c r="I6" s="224">
        <v>1</v>
      </c>
      <c r="J6" s="246" t="s">
        <v>308</v>
      </c>
      <c r="K6" s="273"/>
      <c r="L6" s="129"/>
    </row>
    <row r="7" spans="1:14" s="56" customFormat="1" ht="15.75" x14ac:dyDescent="0.25">
      <c r="A7" s="133"/>
      <c r="B7" s="161"/>
      <c r="C7" s="241" t="s">
        <v>88</v>
      </c>
      <c r="D7" s="150" t="s">
        <v>152</v>
      </c>
      <c r="E7" s="1141">
        <f>+E6+10</f>
        <v>45172</v>
      </c>
      <c r="F7" s="1141"/>
      <c r="G7" s="167" t="s">
        <v>312</v>
      </c>
      <c r="H7" s="167"/>
      <c r="I7" s="224">
        <v>0</v>
      </c>
      <c r="J7" s="247"/>
      <c r="K7" s="274"/>
      <c r="L7" s="129"/>
    </row>
    <row r="8" spans="1:14" ht="15.75" thickBot="1" x14ac:dyDescent="0.3">
      <c r="B8" s="159"/>
      <c r="C8" s="263"/>
      <c r="D8" s="156"/>
      <c r="E8" s="157"/>
      <c r="F8" s="157"/>
      <c r="G8" s="243" t="s">
        <v>313</v>
      </c>
      <c r="H8" s="243"/>
      <c r="I8" s="244" t="s">
        <v>314</v>
      </c>
      <c r="J8" s="158"/>
      <c r="K8" s="168"/>
      <c r="L8" s="116"/>
    </row>
    <row r="9" spans="1:14" ht="15.75" thickBot="1" x14ac:dyDescent="0.3">
      <c r="B9" s="159"/>
      <c r="C9" s="164"/>
      <c r="D9" s="164"/>
      <c r="E9" s="143"/>
      <c r="G9" s="168"/>
      <c r="H9" s="168"/>
      <c r="I9" s="225"/>
      <c r="J9" s="143"/>
      <c r="K9" s="168"/>
      <c r="L9" s="116"/>
    </row>
    <row r="10" spans="1:14" ht="15.75" thickBot="1" x14ac:dyDescent="0.3">
      <c r="C10" s="1270" t="s">
        <v>301</v>
      </c>
      <c r="D10" s="1271"/>
      <c r="E10" s="1274" t="s">
        <v>244</v>
      </c>
      <c r="F10" s="1276" t="s">
        <v>318</v>
      </c>
      <c r="G10" s="1276"/>
      <c r="H10" s="1276"/>
      <c r="I10" s="1277" t="s">
        <v>245</v>
      </c>
      <c r="J10" s="1278"/>
      <c r="K10" s="116"/>
      <c r="L10" s="116"/>
    </row>
    <row r="11" spans="1:14" s="132" customFormat="1" thickBot="1" x14ac:dyDescent="0.25">
      <c r="A11" s="136"/>
      <c r="B11" s="137"/>
      <c r="C11" s="1497"/>
      <c r="D11" s="1498"/>
      <c r="E11" s="1499"/>
      <c r="F11" s="285" t="s">
        <v>311</v>
      </c>
      <c r="G11" s="285" t="s">
        <v>312</v>
      </c>
      <c r="H11" s="285" t="s">
        <v>313</v>
      </c>
      <c r="I11" s="1500"/>
      <c r="J11" s="1501"/>
      <c r="K11" s="275"/>
      <c r="L11" s="276"/>
    </row>
    <row r="12" spans="1:14" s="132" customFormat="1" x14ac:dyDescent="0.2">
      <c r="A12" s="136"/>
      <c r="B12" s="137" t="s">
        <v>356</v>
      </c>
      <c r="C12" s="1505"/>
      <c r="D12" s="1506"/>
      <c r="E12" s="286"/>
      <c r="F12" s="286"/>
      <c r="G12" s="286"/>
      <c r="H12" s="286"/>
      <c r="I12" s="1495"/>
      <c r="J12" s="1496"/>
      <c r="K12" s="233"/>
      <c r="L12" s="276"/>
    </row>
    <row r="13" spans="1:14" ht="16.5" x14ac:dyDescent="0.25">
      <c r="A13" s="133">
        <v>1</v>
      </c>
      <c r="C13" s="1485" t="s">
        <v>896</v>
      </c>
      <c r="D13" s="1486"/>
      <c r="E13" s="138"/>
      <c r="F13" s="138">
        <f t="shared" ref="F13:F24" si="0">SUMIF(E13,G$6,I$6)</f>
        <v>0</v>
      </c>
      <c r="G13" s="138">
        <f t="shared" ref="G13:G24" si="1">SUMIF(G$7,E13,I$6)</f>
        <v>0</v>
      </c>
      <c r="H13" s="138">
        <f>SUMIF(E13,G$8,I$6)</f>
        <v>0</v>
      </c>
      <c r="I13" s="1390"/>
      <c r="J13" s="1391"/>
      <c r="K13" s="277"/>
      <c r="L13" s="278"/>
      <c r="M13" s="143"/>
    </row>
    <row r="14" spans="1:14" ht="16.5" x14ac:dyDescent="0.25">
      <c r="A14" s="133">
        <v>1</v>
      </c>
      <c r="C14" s="1485" t="s">
        <v>897</v>
      </c>
      <c r="D14" s="1486"/>
      <c r="E14" s="138"/>
      <c r="F14" s="138">
        <f t="shared" si="0"/>
        <v>0</v>
      </c>
      <c r="G14" s="138">
        <f t="shared" si="1"/>
        <v>0</v>
      </c>
      <c r="H14" s="138">
        <f t="shared" ref="H14:H24" si="2">SUMIF(E14,G$8,I$6)</f>
        <v>0</v>
      </c>
      <c r="I14" s="1390"/>
      <c r="J14" s="1391"/>
      <c r="K14" s="277"/>
      <c r="L14" s="278"/>
      <c r="M14" s="143"/>
    </row>
    <row r="15" spans="1:14" ht="16.5" x14ac:dyDescent="0.25">
      <c r="A15" s="133">
        <v>1</v>
      </c>
      <c r="C15" s="1485" t="s">
        <v>898</v>
      </c>
      <c r="D15" s="1486"/>
      <c r="E15" s="138"/>
      <c r="F15" s="138">
        <f t="shared" si="0"/>
        <v>0</v>
      </c>
      <c r="G15" s="138">
        <f t="shared" si="1"/>
        <v>0</v>
      </c>
      <c r="H15" s="138">
        <f t="shared" si="2"/>
        <v>0</v>
      </c>
      <c r="I15" s="1390"/>
      <c r="J15" s="1391"/>
      <c r="K15" s="277"/>
      <c r="L15" s="278"/>
      <c r="M15" s="143"/>
    </row>
    <row r="16" spans="1:14" ht="16.5" x14ac:dyDescent="0.25">
      <c r="A16" s="133">
        <v>1</v>
      </c>
      <c r="C16" s="1485" t="s">
        <v>899</v>
      </c>
      <c r="D16" s="1486"/>
      <c r="E16" s="138"/>
      <c r="F16" s="138">
        <f t="shared" si="0"/>
        <v>0</v>
      </c>
      <c r="G16" s="138">
        <f t="shared" si="1"/>
        <v>0</v>
      </c>
      <c r="H16" s="138">
        <f t="shared" si="2"/>
        <v>0</v>
      </c>
      <c r="I16" s="1390"/>
      <c r="J16" s="1391"/>
      <c r="K16" s="277"/>
      <c r="L16" s="278"/>
      <c r="M16" s="143"/>
    </row>
    <row r="17" spans="1:22" ht="31.5" x14ac:dyDescent="0.25">
      <c r="A17" s="133">
        <v>11</v>
      </c>
      <c r="C17" s="1485" t="s">
        <v>900</v>
      </c>
      <c r="D17" s="1486"/>
      <c r="E17" s="138"/>
      <c r="F17" s="138">
        <f t="shared" si="0"/>
        <v>0</v>
      </c>
      <c r="G17" s="138">
        <f t="shared" si="1"/>
        <v>0</v>
      </c>
      <c r="H17" s="138">
        <f t="shared" si="2"/>
        <v>0</v>
      </c>
      <c r="I17" s="1390"/>
      <c r="J17" s="1391"/>
      <c r="K17" s="277"/>
      <c r="L17" s="278"/>
      <c r="M17" s="143"/>
    </row>
    <row r="18" spans="1:22" ht="31.5" x14ac:dyDescent="0.25">
      <c r="A18" s="133">
        <v>11</v>
      </c>
      <c r="C18" s="1485" t="s">
        <v>901</v>
      </c>
      <c r="D18" s="1486"/>
      <c r="E18" s="138"/>
      <c r="F18" s="138">
        <f t="shared" si="0"/>
        <v>0</v>
      </c>
      <c r="G18" s="138">
        <f t="shared" si="1"/>
        <v>0</v>
      </c>
      <c r="H18" s="138">
        <f t="shared" si="2"/>
        <v>0</v>
      </c>
      <c r="I18" s="1390"/>
      <c r="J18" s="1391"/>
      <c r="K18" s="277"/>
      <c r="L18" s="278"/>
      <c r="M18" s="143"/>
    </row>
    <row r="19" spans="1:22" ht="16.5" x14ac:dyDescent="0.25">
      <c r="A19" s="133">
        <v>1</v>
      </c>
      <c r="C19" s="1485" t="s">
        <v>902</v>
      </c>
      <c r="D19" s="1486"/>
      <c r="E19" s="138"/>
      <c r="F19" s="138">
        <f t="shared" si="0"/>
        <v>0</v>
      </c>
      <c r="G19" s="138">
        <f t="shared" si="1"/>
        <v>0</v>
      </c>
      <c r="H19" s="138">
        <f t="shared" si="2"/>
        <v>0</v>
      </c>
      <c r="I19" s="1390"/>
      <c r="J19" s="1391"/>
      <c r="K19" s="277"/>
      <c r="L19" s="278"/>
      <c r="M19" s="143"/>
    </row>
    <row r="20" spans="1:22" ht="31.5" x14ac:dyDescent="0.25">
      <c r="A20" s="133">
        <v>11</v>
      </c>
      <c r="C20" s="1485" t="s">
        <v>903</v>
      </c>
      <c r="D20" s="1486"/>
      <c r="E20" s="138"/>
      <c r="F20" s="138">
        <f t="shared" si="0"/>
        <v>0</v>
      </c>
      <c r="G20" s="138">
        <f t="shared" si="1"/>
        <v>0</v>
      </c>
      <c r="H20" s="138">
        <f t="shared" si="2"/>
        <v>0</v>
      </c>
      <c r="I20" s="1390"/>
      <c r="J20" s="1391"/>
      <c r="K20" s="277"/>
      <c r="L20" s="278"/>
      <c r="M20" s="143"/>
    </row>
    <row r="21" spans="1:22" ht="31.5" x14ac:dyDescent="0.25">
      <c r="A21" s="133">
        <v>11</v>
      </c>
      <c r="C21" s="1485" t="s">
        <v>2340</v>
      </c>
      <c r="D21" s="1486"/>
      <c r="E21" s="138"/>
      <c r="F21" s="138">
        <f t="shared" si="0"/>
        <v>0</v>
      </c>
      <c r="G21" s="138">
        <f t="shared" si="1"/>
        <v>0</v>
      </c>
      <c r="H21" s="138">
        <f t="shared" si="2"/>
        <v>0</v>
      </c>
      <c r="I21" s="1390"/>
      <c r="J21" s="1391"/>
      <c r="K21" s="277"/>
      <c r="L21" s="278"/>
      <c r="M21" s="143"/>
    </row>
    <row r="22" spans="1:22" ht="46.5" x14ac:dyDescent="0.25">
      <c r="A22" s="133">
        <v>111</v>
      </c>
      <c r="C22" s="1485" t="s">
        <v>904</v>
      </c>
      <c r="D22" s="1486"/>
      <c r="E22" s="138" t="s">
        <v>312</v>
      </c>
      <c r="F22" s="138">
        <f t="shared" si="0"/>
        <v>0</v>
      </c>
      <c r="G22" s="138">
        <f t="shared" si="1"/>
        <v>1</v>
      </c>
      <c r="H22" s="138">
        <f t="shared" si="2"/>
        <v>0</v>
      </c>
      <c r="I22" s="1390"/>
      <c r="J22" s="1391"/>
      <c r="K22" s="277"/>
      <c r="L22" s="278"/>
      <c r="M22" s="143"/>
    </row>
    <row r="23" spans="1:22" x14ac:dyDescent="0.25">
      <c r="C23" s="1489"/>
      <c r="D23" s="1490"/>
      <c r="E23" s="138"/>
      <c r="F23" s="138">
        <f t="shared" si="0"/>
        <v>0</v>
      </c>
      <c r="G23" s="138">
        <f t="shared" si="1"/>
        <v>0</v>
      </c>
      <c r="H23" s="138">
        <f t="shared" si="2"/>
        <v>0</v>
      </c>
      <c r="I23" s="1390"/>
      <c r="J23" s="1391"/>
      <c r="K23" s="279"/>
      <c r="L23" s="280"/>
      <c r="M23" s="143"/>
    </row>
    <row r="24" spans="1:22" ht="15.75" thickBot="1" x14ac:dyDescent="0.3">
      <c r="C24" s="1483"/>
      <c r="D24" s="1484"/>
      <c r="E24" s="115"/>
      <c r="F24" s="115">
        <f t="shared" si="0"/>
        <v>0</v>
      </c>
      <c r="G24" s="115">
        <f t="shared" si="1"/>
        <v>0</v>
      </c>
      <c r="H24" s="115">
        <f t="shared" si="2"/>
        <v>0</v>
      </c>
      <c r="I24" s="1487"/>
      <c r="J24" s="1488"/>
      <c r="K24" s="249"/>
    </row>
    <row r="25" spans="1:22" ht="22.5" x14ac:dyDescent="0.3">
      <c r="C25" s="164"/>
      <c r="D25" s="164"/>
      <c r="E25" s="143"/>
      <c r="F25" s="198" t="s">
        <v>311</v>
      </c>
      <c r="G25" s="198" t="s">
        <v>312</v>
      </c>
      <c r="H25" s="198" t="s">
        <v>313</v>
      </c>
      <c r="I25" s="226" t="s">
        <v>317</v>
      </c>
      <c r="J25" s="169"/>
      <c r="K25" s="169"/>
      <c r="L25" s="201" t="s">
        <v>319</v>
      </c>
      <c r="M25" s="201"/>
      <c r="N25" s="201"/>
      <c r="O25" s="201"/>
      <c r="P25" s="201"/>
      <c r="Q25" s="201"/>
      <c r="R25" s="201"/>
      <c r="S25" s="201"/>
      <c r="T25" s="202"/>
      <c r="U25" s="201"/>
      <c r="V25" s="201"/>
    </row>
    <row r="26" spans="1:22" ht="15.75" thickBot="1" x14ac:dyDescent="0.3">
      <c r="E26" s="102" t="s">
        <v>316</v>
      </c>
      <c r="F26" s="104">
        <f>SUM(F13:F24)</f>
        <v>0</v>
      </c>
      <c r="G26" s="104">
        <f>SUM(G13:G24)</f>
        <v>1</v>
      </c>
      <c r="H26" s="104">
        <f>SUM(H13:H24)</f>
        <v>0</v>
      </c>
      <c r="I26" s="102">
        <f>+F26+G26</f>
        <v>1</v>
      </c>
      <c r="L26" s="1292" t="s">
        <v>349</v>
      </c>
      <c r="M26" s="1292"/>
      <c r="N26" s="1292"/>
      <c r="O26" s="1292"/>
      <c r="P26" s="1292"/>
      <c r="Q26" s="195"/>
      <c r="R26" s="1292" t="s">
        <v>350</v>
      </c>
      <c r="S26" s="1292"/>
      <c r="T26" s="1292"/>
      <c r="U26" s="1292"/>
      <c r="V26" s="1292"/>
    </row>
    <row r="27" spans="1:22" ht="15.75" thickBot="1" x14ac:dyDescent="0.3">
      <c r="D27" s="180" t="s">
        <v>347</v>
      </c>
      <c r="E27" s="181"/>
      <c r="F27" s="1293">
        <f>+F26/I26</f>
        <v>0</v>
      </c>
      <c r="G27" s="1293">
        <f>+G26/I26</f>
        <v>1</v>
      </c>
      <c r="H27" s="223"/>
      <c r="I27" s="1295">
        <f>+F27+G27</f>
        <v>1</v>
      </c>
      <c r="L27" s="196"/>
      <c r="M27" s="174"/>
      <c r="N27" s="195"/>
      <c r="O27" s="195"/>
      <c r="P27" s="195"/>
      <c r="Q27" s="195"/>
      <c r="R27" s="195"/>
      <c r="S27" s="195"/>
      <c r="T27" s="203"/>
      <c r="U27" s="176"/>
      <c r="V27" s="176"/>
    </row>
    <row r="28" spans="1:22" ht="15.75" thickBot="1" x14ac:dyDescent="0.3">
      <c r="D28" s="180" t="s">
        <v>348</v>
      </c>
      <c r="E28" s="181"/>
      <c r="F28" s="1294"/>
      <c r="G28" s="1294"/>
      <c r="H28" s="223"/>
      <c r="I28" s="1296"/>
      <c r="L28" s="1297" t="s">
        <v>320</v>
      </c>
      <c r="M28" s="1298"/>
      <c r="N28" s="1298"/>
      <c r="O28" s="1298"/>
      <c r="P28" s="1299"/>
      <c r="Q28" s="195"/>
      <c r="R28" s="1297" t="s">
        <v>321</v>
      </c>
      <c r="S28" s="1298"/>
      <c r="T28" s="1300"/>
      <c r="U28" s="1298"/>
      <c r="V28" s="1299"/>
    </row>
    <row r="29" spans="1:22" ht="38.25" x14ac:dyDescent="0.25">
      <c r="D29" s="182"/>
      <c r="E29" s="116"/>
      <c r="F29" s="186"/>
      <c r="G29" s="186"/>
      <c r="H29" s="183"/>
      <c r="I29" s="184"/>
      <c r="L29" s="216" t="s">
        <v>322</v>
      </c>
      <c r="M29" s="217" t="s">
        <v>323</v>
      </c>
      <c r="N29" s="217" t="s">
        <v>324</v>
      </c>
      <c r="O29" s="217" t="s">
        <v>325</v>
      </c>
      <c r="P29" s="218" t="s">
        <v>326</v>
      </c>
      <c r="Q29" s="219"/>
      <c r="R29" s="220" t="s">
        <v>322</v>
      </c>
      <c r="S29" s="217" t="s">
        <v>323</v>
      </c>
      <c r="T29" s="217" t="s">
        <v>327</v>
      </c>
      <c r="U29" s="217" t="s">
        <v>325</v>
      </c>
      <c r="V29" s="218" t="s">
        <v>326</v>
      </c>
    </row>
    <row r="30" spans="1:22" x14ac:dyDescent="0.25">
      <c r="D30" s="182" t="s">
        <v>324</v>
      </c>
      <c r="E30" s="193">
        <f>+F27</f>
        <v>0</v>
      </c>
      <c r="F30" s="186"/>
      <c r="G30" s="186"/>
      <c r="H30" s="183"/>
      <c r="I30" s="184"/>
      <c r="L30" s="205" t="s">
        <v>328</v>
      </c>
      <c r="M30" s="206" t="s">
        <v>329</v>
      </c>
      <c r="N30" s="207" t="s">
        <v>330</v>
      </c>
      <c r="O30" s="208" t="s">
        <v>331</v>
      </c>
      <c r="P30" s="189" t="s">
        <v>332</v>
      </c>
      <c r="Q30" s="204"/>
      <c r="R30" s="209" t="s">
        <v>328</v>
      </c>
      <c r="S30" s="206" t="s">
        <v>333</v>
      </c>
      <c r="T30" s="179" t="s">
        <v>334</v>
      </c>
      <c r="U30" s="208" t="s">
        <v>331</v>
      </c>
      <c r="V30" s="189" t="s">
        <v>335</v>
      </c>
    </row>
    <row r="31" spans="1:22" ht="30" x14ac:dyDescent="0.25">
      <c r="D31" s="182" t="s">
        <v>327</v>
      </c>
      <c r="E31" s="193">
        <f>+G27</f>
        <v>1</v>
      </c>
      <c r="F31" s="186"/>
      <c r="G31" s="186"/>
      <c r="H31" s="183"/>
      <c r="I31" s="184"/>
      <c r="L31" s="205" t="s">
        <v>336</v>
      </c>
      <c r="M31" s="206" t="s">
        <v>329</v>
      </c>
      <c r="N31" s="207" t="s">
        <v>337</v>
      </c>
      <c r="O31" s="208" t="s">
        <v>338</v>
      </c>
      <c r="P31" s="189" t="s">
        <v>339</v>
      </c>
      <c r="Q31" s="204"/>
      <c r="R31" s="209" t="s">
        <v>336</v>
      </c>
      <c r="S31" s="206" t="s">
        <v>333</v>
      </c>
      <c r="T31" s="179" t="s">
        <v>337</v>
      </c>
      <c r="U31" s="208" t="s">
        <v>338</v>
      </c>
      <c r="V31" s="189" t="s">
        <v>340</v>
      </c>
    </row>
    <row r="32" spans="1:22" ht="16.5" thickBot="1" x14ac:dyDescent="0.3">
      <c r="C32" s="227" t="s">
        <v>351</v>
      </c>
      <c r="D32" s="182"/>
      <c r="E32" s="116"/>
      <c r="F32" s="186"/>
      <c r="G32" s="186"/>
      <c r="H32" s="183"/>
      <c r="I32" s="184"/>
      <c r="J32" s="102">
        <f>990*1.12</f>
        <v>1108.8000000000002</v>
      </c>
      <c r="L32" s="210" t="s">
        <v>341</v>
      </c>
      <c r="M32" s="211" t="s">
        <v>329</v>
      </c>
      <c r="N32" s="212" t="s">
        <v>342</v>
      </c>
      <c r="O32" s="213" t="s">
        <v>343</v>
      </c>
      <c r="P32" s="214" t="s">
        <v>344</v>
      </c>
      <c r="Q32" s="204"/>
      <c r="R32" s="215" t="s">
        <v>341</v>
      </c>
      <c r="S32" s="211" t="s">
        <v>345</v>
      </c>
      <c r="T32" s="190" t="s">
        <v>346</v>
      </c>
      <c r="U32" s="213" t="s">
        <v>343</v>
      </c>
      <c r="V32" s="214" t="s">
        <v>332</v>
      </c>
    </row>
    <row r="33" spans="1:24" x14ac:dyDescent="0.25">
      <c r="D33" s="229" t="s">
        <v>352</v>
      </c>
      <c r="E33" s="116"/>
      <c r="F33" s="186"/>
      <c r="G33" s="186"/>
      <c r="H33" s="183"/>
      <c r="I33" s="184"/>
    </row>
    <row r="34" spans="1:24" x14ac:dyDescent="0.25">
      <c r="D34" s="228" t="s">
        <v>353</v>
      </c>
      <c r="E34" s="116"/>
      <c r="F34" s="186"/>
      <c r="G34" s="186"/>
      <c r="H34" s="183"/>
      <c r="I34" s="184"/>
    </row>
    <row r="35" spans="1:24" x14ac:dyDescent="0.25">
      <c r="D35" s="228" t="s">
        <v>354</v>
      </c>
      <c r="E35" s="192" t="s">
        <v>356</v>
      </c>
      <c r="F35" s="186"/>
      <c r="G35" s="186"/>
      <c r="H35" s="183"/>
      <c r="I35" s="184"/>
    </row>
    <row r="36" spans="1:24" s="170" customFormat="1" ht="16.5" customHeight="1" x14ac:dyDescent="0.3">
      <c r="A36" s="221"/>
      <c r="B36" s="134"/>
      <c r="C36" s="191"/>
      <c r="D36" s="228" t="s">
        <v>355</v>
      </c>
      <c r="E36" s="185"/>
      <c r="F36" s="185"/>
      <c r="G36" s="185"/>
      <c r="H36" s="185"/>
      <c r="I36" s="185"/>
      <c r="K36" s="200"/>
      <c r="W36" s="200"/>
      <c r="X36" s="200"/>
    </row>
    <row r="37" spans="1:24" s="175" customFormat="1" x14ac:dyDescent="0.25">
      <c r="A37" s="197"/>
      <c r="B37" s="170"/>
      <c r="C37" s="194" t="s">
        <v>357</v>
      </c>
      <c r="I37" s="171"/>
      <c r="J37" s="172"/>
      <c r="K37" s="172"/>
      <c r="W37" s="176"/>
      <c r="X37" s="174"/>
    </row>
    <row r="38" spans="1:24" s="175" customFormat="1" ht="46.5" x14ac:dyDescent="0.25">
      <c r="A38" s="197">
        <v>111</v>
      </c>
      <c r="C38" s="1393"/>
      <c r="D38" s="1394"/>
      <c r="E38" s="1394"/>
      <c r="F38" s="1394"/>
      <c r="G38" s="1394"/>
      <c r="H38" s="1394"/>
      <c r="I38" s="1394"/>
      <c r="J38" s="1395"/>
      <c r="K38" s="172"/>
      <c r="W38" s="176"/>
      <c r="X38" s="177"/>
    </row>
    <row r="39" spans="1:24" s="175" customFormat="1" x14ac:dyDescent="0.25">
      <c r="A39" s="197"/>
      <c r="I39" s="171"/>
      <c r="W39" s="178"/>
    </row>
    <row r="40" spans="1:24" s="173" customFormat="1" x14ac:dyDescent="0.25">
      <c r="A40" s="222"/>
      <c r="B40" s="175"/>
      <c r="I40" s="187"/>
      <c r="W40" s="179"/>
    </row>
    <row r="41" spans="1:24" s="173" customFormat="1" x14ac:dyDescent="0.25">
      <c r="A41" s="222"/>
      <c r="I41" s="187"/>
      <c r="W41" s="188"/>
    </row>
    <row r="42" spans="1:24" s="173" customFormat="1" x14ac:dyDescent="0.25">
      <c r="A42" s="222"/>
      <c r="I42" s="187"/>
      <c r="W42" s="188"/>
    </row>
    <row r="43" spans="1:24" s="173" customFormat="1" x14ac:dyDescent="0.25">
      <c r="A43" s="222"/>
      <c r="I43" s="187"/>
      <c r="W43" s="188"/>
    </row>
    <row r="44" spans="1:24" x14ac:dyDescent="0.25">
      <c r="B44" s="173"/>
    </row>
  </sheetData>
  <mergeCells count="42">
    <mergeCell ref="C38:J38"/>
    <mergeCell ref="C24:D24"/>
    <mergeCell ref="I24:J24"/>
    <mergeCell ref="L26:P26"/>
    <mergeCell ref="R26:V26"/>
    <mergeCell ref="F27:F28"/>
    <mergeCell ref="G27:G28"/>
    <mergeCell ref="I27:I28"/>
    <mergeCell ref="L28:P28"/>
    <mergeCell ref="R28:V28"/>
    <mergeCell ref="C21:D21"/>
    <mergeCell ref="I21:J21"/>
    <mergeCell ref="C22:D22"/>
    <mergeCell ref="I22:J22"/>
    <mergeCell ref="C23:D23"/>
    <mergeCell ref="I23:J23"/>
    <mergeCell ref="C18:D18"/>
    <mergeCell ref="I18:J18"/>
    <mergeCell ref="C19:D19"/>
    <mergeCell ref="I19:J19"/>
    <mergeCell ref="C20:D20"/>
    <mergeCell ref="I20:J20"/>
    <mergeCell ref="C15:D15"/>
    <mergeCell ref="I15:J15"/>
    <mergeCell ref="C16:D16"/>
    <mergeCell ref="I16:J16"/>
    <mergeCell ref="C17:D17"/>
    <mergeCell ref="I17:J17"/>
    <mergeCell ref="C12:D12"/>
    <mergeCell ref="I12:J12"/>
    <mergeCell ref="C13:D13"/>
    <mergeCell ref="I13:J13"/>
    <mergeCell ref="C14:D14"/>
    <mergeCell ref="I14:J14"/>
    <mergeCell ref="E5:F5"/>
    <mergeCell ref="G5:I5"/>
    <mergeCell ref="E6:F6"/>
    <mergeCell ref="E7:F7"/>
    <mergeCell ref="C10:D11"/>
    <mergeCell ref="E10:E11"/>
    <mergeCell ref="F10:H10"/>
    <mergeCell ref="I10:J11"/>
  </mergeCells>
  <conditionalFormatting sqref="C12:D22">
    <cfRule type="duplicateValues" dxfId="60" priority="414"/>
  </conditionalFormatting>
  <dataValidations count="1">
    <dataValidation type="list" allowBlank="1" showInputMessage="1" showErrorMessage="1" sqref="E13:E25" xr:uid="{00000000-0002-0000-3100-000000000000}">
      <formula1>$G$6:$G$8</formula1>
    </dataValidation>
  </dataValidations>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00FFFF"/>
  </sheetPr>
  <dimension ref="A1:R50"/>
  <sheetViews>
    <sheetView topLeftCell="A7" workbookViewId="0">
      <selection activeCell="A7" sqref="A1:XFD1048576"/>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7.5703125" style="73" customWidth="1"/>
  </cols>
  <sheetData>
    <row r="1" spans="1:17" ht="21" x14ac:dyDescent="0.35">
      <c r="D1" s="1180" t="s">
        <v>82</v>
      </c>
      <c r="E1" s="1180"/>
      <c r="F1" s="1180"/>
      <c r="G1" s="1180"/>
      <c r="H1" s="1180"/>
      <c r="I1" s="1180"/>
      <c r="J1" s="1180"/>
      <c r="K1" s="1180"/>
      <c r="L1" s="1180"/>
      <c r="M1" s="1180"/>
      <c r="N1" s="1180"/>
      <c r="O1" s="1180"/>
      <c r="P1" s="1180"/>
      <c r="Q1" s="76"/>
    </row>
    <row r="2" spans="1:17" ht="21" x14ac:dyDescent="0.35">
      <c r="D2" s="1180" t="s">
        <v>83</v>
      </c>
      <c r="E2" s="1180"/>
      <c r="F2" s="1180"/>
      <c r="G2" s="1180"/>
      <c r="H2" s="1180"/>
      <c r="I2" s="1180"/>
      <c r="J2" s="1180"/>
      <c r="K2" s="1180"/>
      <c r="L2" s="1180"/>
      <c r="M2" s="1180"/>
      <c r="N2" s="1180"/>
      <c r="O2" s="1180"/>
      <c r="P2" s="1180"/>
      <c r="Q2" s="1173" t="s">
        <v>2498</v>
      </c>
    </row>
    <row r="3" spans="1:17" ht="18.75" x14ac:dyDescent="0.3">
      <c r="D3" s="99"/>
      <c r="E3" s="99"/>
      <c r="F3" s="99"/>
      <c r="G3" s="99"/>
      <c r="H3" s="99"/>
      <c r="I3" s="99"/>
      <c r="J3" s="99"/>
      <c r="K3" s="99"/>
      <c r="L3" s="99"/>
      <c r="M3" s="99"/>
      <c r="N3" s="99"/>
      <c r="O3" s="99"/>
      <c r="P3" s="1176" t="s">
        <v>154</v>
      </c>
      <c r="Q3" s="1174"/>
    </row>
    <row r="4" spans="1:17" s="56" customFormat="1" ht="15.75" x14ac:dyDescent="0.25">
      <c r="A4" s="75"/>
      <c r="B4" s="53" t="s">
        <v>84</v>
      </c>
      <c r="C4" s="53"/>
      <c r="D4" s="56" t="s">
        <v>150</v>
      </c>
      <c r="P4" s="1176"/>
      <c r="Q4" s="1175"/>
    </row>
    <row r="5" spans="1:17" s="56" customFormat="1" ht="16.5" thickBot="1" x14ac:dyDescent="0.3">
      <c r="A5" s="75"/>
      <c r="B5" s="53" t="s">
        <v>85</v>
      </c>
      <c r="C5" s="53"/>
      <c r="D5" s="56" t="s">
        <v>3078</v>
      </c>
      <c r="H5" s="1177" t="s">
        <v>162</v>
      </c>
      <c r="I5" s="1177"/>
      <c r="J5" s="1177"/>
      <c r="K5" s="1177"/>
      <c r="L5" s="261"/>
      <c r="M5" s="261" t="s">
        <v>147</v>
      </c>
      <c r="N5" s="1177"/>
      <c r="O5" s="1177"/>
      <c r="P5" s="1177"/>
    </row>
    <row r="6" spans="1:17" s="56" customFormat="1" ht="15.75" x14ac:dyDescent="0.25">
      <c r="A6" s="75"/>
      <c r="B6" s="53" t="s">
        <v>86</v>
      </c>
      <c r="C6" s="53"/>
      <c r="D6" s="72" t="s">
        <v>935</v>
      </c>
      <c r="H6" s="1181" t="s">
        <v>161</v>
      </c>
      <c r="I6" s="1181"/>
      <c r="J6" s="1181"/>
      <c r="K6" s="1181"/>
      <c r="L6" s="262"/>
      <c r="M6" s="262"/>
      <c r="N6" s="1301" t="s">
        <v>2779</v>
      </c>
      <c r="O6" s="1302"/>
      <c r="P6" s="1302"/>
      <c r="Q6" s="82" t="s">
        <v>159</v>
      </c>
    </row>
    <row r="7" spans="1:17" s="56" customFormat="1" ht="15.75" x14ac:dyDescent="0.25">
      <c r="A7" s="75"/>
      <c r="B7" s="53" t="s">
        <v>87</v>
      </c>
      <c r="C7" s="53"/>
      <c r="D7" s="56" t="s">
        <v>151</v>
      </c>
      <c r="E7" s="72" t="s">
        <v>163</v>
      </c>
      <c r="H7" s="1178">
        <v>45162</v>
      </c>
      <c r="I7" s="1179"/>
      <c r="J7" s="1179"/>
      <c r="K7" s="1179"/>
      <c r="L7" s="1178">
        <v>45162</v>
      </c>
      <c r="M7" s="1178"/>
      <c r="N7" s="1303"/>
      <c r="O7" s="1244"/>
      <c r="P7" s="1244"/>
      <c r="Q7" s="83" t="s">
        <v>160</v>
      </c>
    </row>
    <row r="8" spans="1:17" s="56" customFormat="1" ht="16.5" thickBot="1" x14ac:dyDescent="0.3">
      <c r="A8" s="75"/>
      <c r="B8" s="53" t="s">
        <v>88</v>
      </c>
      <c r="C8" s="53"/>
      <c r="D8" s="56" t="s">
        <v>152</v>
      </c>
      <c r="E8" s="72" t="s">
        <v>163</v>
      </c>
      <c r="H8" s="1178">
        <f>+H7+20</f>
        <v>45182</v>
      </c>
      <c r="I8" s="1179"/>
      <c r="J8" s="1179"/>
      <c r="K8" s="1179"/>
      <c r="L8" s="1178">
        <f>+L7+1</f>
        <v>45163</v>
      </c>
      <c r="M8" s="1178"/>
      <c r="N8" s="1245"/>
      <c r="O8" s="1246"/>
      <c r="P8" s="1246"/>
      <c r="Q8" s="80"/>
    </row>
    <row r="9" spans="1:17" s="56" customFormat="1" ht="17.25" x14ac:dyDescent="0.25">
      <c r="A9" s="75">
        <v>1</v>
      </c>
      <c r="B9" s="1187" t="s">
        <v>166</v>
      </c>
      <c r="C9" s="1187"/>
      <c r="D9" s="1188"/>
      <c r="E9" s="1188"/>
      <c r="F9" s="1188"/>
      <c r="G9" s="1188"/>
      <c r="H9" s="1188"/>
      <c r="I9" s="1188"/>
      <c r="J9" s="1188"/>
      <c r="K9" s="1188"/>
      <c r="L9" s="1188"/>
      <c r="M9" s="1188"/>
      <c r="N9" s="1188"/>
      <c r="O9" s="1188"/>
      <c r="P9" s="1188"/>
      <c r="Q9" s="1188"/>
    </row>
    <row r="10" spans="1:17" s="56" customFormat="1" ht="33" x14ac:dyDescent="0.25">
      <c r="A10" s="75">
        <v>11</v>
      </c>
      <c r="B10" s="1187"/>
      <c r="C10" s="1187"/>
      <c r="D10" s="1188" t="s">
        <v>2936</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2781</v>
      </c>
      <c r="E13" s="757" t="s">
        <v>2057</v>
      </c>
      <c r="H13" s="88"/>
      <c r="I13" s="89" t="s">
        <v>155</v>
      </c>
      <c r="K13" s="88"/>
      <c r="L13" s="88"/>
      <c r="N13" s="95" t="s">
        <v>2782</v>
      </c>
      <c r="O13" s="89"/>
    </row>
    <row r="14" spans="1:17" s="86" customFormat="1" ht="12.75" x14ac:dyDescent="0.2">
      <c r="A14" s="754"/>
      <c r="B14" s="84" t="s">
        <v>140</v>
      </c>
      <c r="C14" s="86" t="s">
        <v>92</v>
      </c>
      <c r="D14" s="86" t="s">
        <v>170</v>
      </c>
      <c r="H14" s="88"/>
      <c r="I14" s="89" t="s">
        <v>147</v>
      </c>
      <c r="J14" s="87"/>
      <c r="K14" s="88"/>
      <c r="L14" s="88"/>
      <c r="M14" s="96" t="s">
        <v>136</v>
      </c>
      <c r="N14" s="93" t="s">
        <v>2783</v>
      </c>
      <c r="O14" s="89"/>
    </row>
    <row r="15" spans="1:17" s="86" customFormat="1" ht="12.75" x14ac:dyDescent="0.2">
      <c r="A15" s="754"/>
      <c r="B15" s="84" t="s">
        <v>136</v>
      </c>
      <c r="C15" s="86" t="s">
        <v>93</v>
      </c>
      <c r="D15" s="86" t="s">
        <v>171</v>
      </c>
      <c r="H15" s="88"/>
      <c r="I15" s="89" t="s">
        <v>148</v>
      </c>
      <c r="J15" s="87"/>
      <c r="K15" s="88"/>
      <c r="L15" s="88"/>
      <c r="M15" s="96" t="s">
        <v>137</v>
      </c>
      <c r="N15" s="93" t="s">
        <v>2784</v>
      </c>
      <c r="O15" s="89"/>
    </row>
    <row r="16" spans="1:17" s="86" customFormat="1" ht="12.75" x14ac:dyDescent="0.2">
      <c r="A16" s="754"/>
      <c r="C16" s="84"/>
      <c r="D16" s="86" t="s">
        <v>172</v>
      </c>
      <c r="H16" s="88"/>
      <c r="I16" s="89"/>
      <c r="J16" s="87"/>
      <c r="K16" s="88"/>
      <c r="L16" s="88"/>
      <c r="M16" s="96" t="s">
        <v>138</v>
      </c>
      <c r="N16" s="95" t="s">
        <v>135</v>
      </c>
      <c r="O16" s="89"/>
    </row>
    <row r="17" spans="1:18" s="86" customFormat="1" ht="13.5"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
      <c r="C20" s="1202" t="s">
        <v>501</v>
      </c>
      <c r="D20" s="1261"/>
      <c r="E20" s="109"/>
      <c r="F20" s="110"/>
      <c r="G20" s="110"/>
      <c r="H20" s="110"/>
      <c r="I20" s="110"/>
      <c r="J20" s="110"/>
      <c r="K20" s="110"/>
      <c r="L20" s="111"/>
      <c r="M20" s="117"/>
      <c r="N20" s="109"/>
      <c r="O20" s="110"/>
      <c r="P20" s="110"/>
      <c r="Q20" s="108"/>
      <c r="R20"/>
    </row>
    <row r="21" spans="1:18" s="56" customFormat="1" ht="16.5" customHeight="1" x14ac:dyDescent="0.25">
      <c r="A21" s="75"/>
      <c r="C21" s="1264" t="s">
        <v>940</v>
      </c>
      <c r="D21" s="1265"/>
      <c r="E21" s="118"/>
      <c r="F21" s="119"/>
      <c r="G21" s="119"/>
      <c r="H21" s="119"/>
      <c r="I21" s="119"/>
      <c r="J21" s="119"/>
      <c r="K21" s="119"/>
      <c r="L21" s="107" t="s">
        <v>941</v>
      </c>
      <c r="M21" s="112">
        <v>1</v>
      </c>
      <c r="N21" s="118"/>
      <c r="O21" s="119"/>
      <c r="P21" s="119"/>
      <c r="Q21" s="120"/>
      <c r="R21"/>
    </row>
    <row r="22" spans="1:18" s="56" customFormat="1" ht="33.75" customHeight="1" x14ac:dyDescent="0.25">
      <c r="A22" s="75">
        <v>11</v>
      </c>
      <c r="B22" s="103"/>
      <c r="C22" s="1264" t="s">
        <v>1984</v>
      </c>
      <c r="D22" s="1265"/>
      <c r="E22" s="118"/>
      <c r="F22" s="119"/>
      <c r="G22" s="119"/>
      <c r="H22" s="119"/>
      <c r="I22" s="119"/>
      <c r="J22" s="119"/>
      <c r="K22" s="119"/>
      <c r="L22" s="107" t="s">
        <v>941</v>
      </c>
      <c r="M22" s="121"/>
      <c r="N22" s="118"/>
      <c r="O22" s="119"/>
      <c r="P22" s="119"/>
      <c r="Q22" s="120"/>
    </row>
    <row r="23" spans="1:18" s="56" customFormat="1" ht="33" x14ac:dyDescent="0.25">
      <c r="A23" s="75">
        <v>11</v>
      </c>
      <c r="B23" s="103"/>
      <c r="C23" s="1507" t="s">
        <v>1985</v>
      </c>
      <c r="D23" s="1508"/>
      <c r="E23" s="118"/>
      <c r="F23" s="119"/>
      <c r="G23" s="119"/>
      <c r="H23" s="119"/>
      <c r="I23" s="119"/>
      <c r="J23" s="119"/>
      <c r="K23" s="119"/>
      <c r="L23" s="123"/>
      <c r="M23" s="121"/>
      <c r="N23" s="118"/>
      <c r="O23" s="119"/>
      <c r="P23" s="119"/>
      <c r="Q23" s="120"/>
    </row>
    <row r="24" spans="1:18" s="56" customFormat="1" ht="17.25" x14ac:dyDescent="0.25">
      <c r="A24" s="75">
        <v>1</v>
      </c>
      <c r="B24" s="103"/>
      <c r="C24" s="1264" t="s">
        <v>2939</v>
      </c>
      <c r="D24" s="1265"/>
      <c r="E24" s="118"/>
      <c r="F24" s="119"/>
      <c r="G24" s="119"/>
      <c r="H24" s="119"/>
      <c r="I24" s="119"/>
      <c r="J24" s="119"/>
      <c r="K24" s="119"/>
      <c r="L24" s="107" t="s">
        <v>941</v>
      </c>
      <c r="M24" s="121"/>
      <c r="N24" s="118"/>
      <c r="O24" s="119"/>
      <c r="P24" s="119"/>
      <c r="Q24" s="120"/>
    </row>
    <row r="25" spans="1:18" s="56" customFormat="1" ht="33" x14ac:dyDescent="0.25">
      <c r="A25" s="75">
        <v>11</v>
      </c>
      <c r="B25" s="103"/>
      <c r="C25" s="1264" t="s">
        <v>2940</v>
      </c>
      <c r="D25" s="1265"/>
      <c r="E25" s="118"/>
      <c r="F25" s="119"/>
      <c r="G25" s="119"/>
      <c r="H25" s="119"/>
      <c r="I25" s="119"/>
      <c r="J25" s="119"/>
      <c r="K25" s="119"/>
      <c r="L25" s="107" t="s">
        <v>941</v>
      </c>
      <c r="M25" s="121"/>
      <c r="N25" s="118"/>
      <c r="O25" s="119"/>
      <c r="P25" s="119"/>
      <c r="Q25" s="120"/>
    </row>
    <row r="26" spans="1:18" s="56" customFormat="1" ht="17.25" x14ac:dyDescent="0.25">
      <c r="A26" s="75">
        <v>1</v>
      </c>
      <c r="B26" s="103"/>
      <c r="C26" s="1264" t="s">
        <v>2941</v>
      </c>
      <c r="D26" s="1265"/>
      <c r="E26" s="118"/>
      <c r="F26" s="119"/>
      <c r="G26" s="119"/>
      <c r="H26" s="119"/>
      <c r="I26" s="119"/>
      <c r="J26" s="119"/>
      <c r="K26" s="119"/>
      <c r="L26" s="107" t="s">
        <v>941</v>
      </c>
      <c r="M26" s="121"/>
      <c r="N26" s="118"/>
      <c r="O26" s="119"/>
      <c r="P26" s="119"/>
      <c r="Q26" s="120"/>
    </row>
    <row r="27" spans="1:18" s="56" customFormat="1" ht="33" x14ac:dyDescent="0.25">
      <c r="A27" s="75">
        <v>11</v>
      </c>
      <c r="B27" s="103"/>
      <c r="C27" s="1264" t="s">
        <v>2942</v>
      </c>
      <c r="D27" s="1265"/>
      <c r="E27" s="118"/>
      <c r="F27" s="119"/>
      <c r="G27" s="119"/>
      <c r="H27" s="119"/>
      <c r="I27" s="119"/>
      <c r="J27" s="119"/>
      <c r="K27" s="119"/>
      <c r="L27" s="107" t="s">
        <v>941</v>
      </c>
      <c r="M27" s="121"/>
      <c r="N27" s="118"/>
      <c r="O27" s="119"/>
      <c r="P27" s="119"/>
      <c r="Q27" s="120"/>
    </row>
    <row r="28" spans="1:18" s="56" customFormat="1" ht="48.75" x14ac:dyDescent="0.25">
      <c r="A28" s="75">
        <v>111</v>
      </c>
      <c r="B28" s="103"/>
      <c r="C28" s="1264" t="s">
        <v>2943</v>
      </c>
      <c r="D28" s="1265"/>
      <c r="E28" s="118"/>
      <c r="F28" s="119"/>
      <c r="G28" s="119"/>
      <c r="H28" s="119"/>
      <c r="I28" s="119"/>
      <c r="J28" s="119"/>
      <c r="K28" s="119"/>
      <c r="L28" s="107" t="s">
        <v>941</v>
      </c>
      <c r="M28" s="121"/>
      <c r="N28" s="118"/>
      <c r="O28" s="119"/>
      <c r="P28" s="119"/>
      <c r="Q28" s="120"/>
    </row>
    <row r="29" spans="1:18" s="56" customFormat="1" ht="17.25" x14ac:dyDescent="0.25">
      <c r="A29" s="75">
        <v>1</v>
      </c>
      <c r="B29" s="103"/>
      <c r="C29" s="1264" t="s">
        <v>2937</v>
      </c>
      <c r="D29" s="1265"/>
      <c r="E29" s="118"/>
      <c r="F29" s="119"/>
      <c r="G29" s="119"/>
      <c r="H29" s="119"/>
      <c r="I29" s="119"/>
      <c r="J29" s="119"/>
      <c r="K29" s="119"/>
      <c r="L29" s="123"/>
      <c r="M29" s="121"/>
      <c r="N29" s="118"/>
      <c r="O29" s="119"/>
      <c r="P29" s="119"/>
      <c r="Q29" s="120"/>
    </row>
    <row r="30" spans="1:18" s="56" customFormat="1" ht="17.25" x14ac:dyDescent="0.25">
      <c r="A30" s="75">
        <v>1</v>
      </c>
      <c r="B30" s="103"/>
      <c r="C30" s="1264" t="s">
        <v>2938</v>
      </c>
      <c r="D30" s="1265"/>
      <c r="E30" s="118"/>
      <c r="F30" s="119"/>
      <c r="G30" s="119"/>
      <c r="H30" s="119"/>
      <c r="I30" s="119"/>
      <c r="J30" s="119"/>
      <c r="K30" s="119"/>
      <c r="L30" s="107" t="s">
        <v>941</v>
      </c>
      <c r="M30" s="121"/>
      <c r="N30" s="118"/>
      <c r="O30" s="119"/>
      <c r="P30" s="119"/>
      <c r="Q30" s="120"/>
    </row>
    <row r="31" spans="1:18" s="56" customFormat="1" ht="33" x14ac:dyDescent="0.25">
      <c r="A31" s="75">
        <v>11</v>
      </c>
      <c r="B31" s="103"/>
      <c r="C31" s="1264" t="s">
        <v>2944</v>
      </c>
      <c r="D31" s="1265"/>
      <c r="E31" s="118"/>
      <c r="F31" s="119"/>
      <c r="G31" s="119"/>
      <c r="H31" s="119"/>
      <c r="I31" s="119"/>
      <c r="J31" s="119"/>
      <c r="K31" s="119"/>
      <c r="L31" s="107"/>
      <c r="M31" s="121"/>
      <c r="N31" s="118"/>
      <c r="O31" s="119"/>
      <c r="P31" s="119"/>
      <c r="Q31" s="120"/>
    </row>
    <row r="32" spans="1:18" s="56" customFormat="1" ht="48.75" x14ac:dyDescent="0.25">
      <c r="A32" s="75">
        <v>111</v>
      </c>
      <c r="B32" s="103"/>
      <c r="C32" s="1264" t="s">
        <v>938</v>
      </c>
      <c r="D32" s="1265"/>
      <c r="E32" s="118"/>
      <c r="F32" s="119"/>
      <c r="G32" s="119"/>
      <c r="H32" s="119"/>
      <c r="I32" s="119"/>
      <c r="J32" s="119"/>
      <c r="K32" s="119"/>
      <c r="L32" s="107" t="s">
        <v>941</v>
      </c>
      <c r="M32" s="121"/>
      <c r="N32" s="118"/>
      <c r="O32" s="119"/>
      <c r="P32" s="119"/>
      <c r="Q32" s="120"/>
    </row>
    <row r="33" spans="1:18" s="56" customFormat="1" ht="33" x14ac:dyDescent="0.25">
      <c r="A33" s="75">
        <v>11</v>
      </c>
      <c r="B33" s="103"/>
      <c r="C33" s="1507" t="s">
        <v>939</v>
      </c>
      <c r="D33" s="1508"/>
      <c r="E33" s="118"/>
      <c r="F33" s="119"/>
      <c r="G33" s="119"/>
      <c r="H33" s="119"/>
      <c r="I33" s="119"/>
      <c r="J33" s="119"/>
      <c r="K33" s="119"/>
      <c r="L33" s="107" t="s">
        <v>941</v>
      </c>
      <c r="M33" s="121"/>
      <c r="N33" s="118"/>
      <c r="O33" s="119"/>
      <c r="P33" s="119"/>
      <c r="Q33" s="120"/>
    </row>
    <row r="34" spans="1:18" s="56" customFormat="1" ht="33" x14ac:dyDescent="0.25">
      <c r="A34" s="75">
        <v>11</v>
      </c>
      <c r="B34" s="103"/>
      <c r="C34" s="1264" t="s">
        <v>2945</v>
      </c>
      <c r="D34" s="1265"/>
      <c r="E34" s="118"/>
      <c r="F34" s="119"/>
      <c r="G34" s="119"/>
      <c r="H34" s="119"/>
      <c r="I34" s="119"/>
      <c r="J34" s="119"/>
      <c r="K34" s="119"/>
      <c r="L34" s="107" t="s">
        <v>941</v>
      </c>
      <c r="M34" s="121"/>
      <c r="N34" s="118"/>
      <c r="O34" s="119"/>
      <c r="P34" s="119"/>
      <c r="Q34" s="120"/>
    </row>
    <row r="35" spans="1:18" s="56" customFormat="1" ht="17.25" x14ac:dyDescent="0.25">
      <c r="A35" s="75">
        <v>1</v>
      </c>
      <c r="B35" s="103"/>
      <c r="C35" s="1264" t="s">
        <v>2946</v>
      </c>
      <c r="D35" s="1265"/>
      <c r="E35" s="118"/>
      <c r="F35" s="119"/>
      <c r="G35" s="119"/>
      <c r="H35" s="119"/>
      <c r="I35" s="119"/>
      <c r="J35" s="119"/>
      <c r="K35" s="119"/>
      <c r="L35" s="107" t="s">
        <v>941</v>
      </c>
      <c r="M35" s="121"/>
      <c r="N35" s="118"/>
      <c r="O35" s="119"/>
      <c r="P35" s="119"/>
      <c r="Q35" s="120"/>
    </row>
    <row r="36" spans="1:18" s="56" customFormat="1" ht="17.25" x14ac:dyDescent="0.25">
      <c r="A36" s="75">
        <v>1</v>
      </c>
      <c r="B36" s="103"/>
      <c r="C36" s="1264" t="s">
        <v>2947</v>
      </c>
      <c r="D36" s="1265"/>
      <c r="E36" s="118"/>
      <c r="F36" s="119"/>
      <c r="G36" s="119"/>
      <c r="H36" s="119"/>
      <c r="I36" s="119"/>
      <c r="J36" s="119"/>
      <c r="K36" s="119"/>
      <c r="L36" s="107" t="s">
        <v>941</v>
      </c>
      <c r="M36" s="121"/>
      <c r="N36" s="118"/>
      <c r="O36" s="119"/>
      <c r="P36" s="119"/>
      <c r="Q36" s="120"/>
    </row>
    <row r="37" spans="1:18" s="56" customFormat="1" ht="17.25" x14ac:dyDescent="0.25">
      <c r="A37" s="75">
        <v>1</v>
      </c>
      <c r="B37" s="103"/>
      <c r="C37" s="1264" t="s">
        <v>2948</v>
      </c>
      <c r="D37" s="1265"/>
      <c r="E37" s="118"/>
      <c r="F37" s="119"/>
      <c r="G37" s="119"/>
      <c r="H37" s="119"/>
      <c r="I37" s="119"/>
      <c r="J37" s="119"/>
      <c r="K37" s="119"/>
      <c r="L37" s="107" t="s">
        <v>941</v>
      </c>
      <c r="M37" s="121"/>
      <c r="N37" s="118"/>
      <c r="O37" s="119"/>
      <c r="P37" s="119"/>
      <c r="Q37" s="120"/>
    </row>
    <row r="38" spans="1:18" s="56" customFormat="1" ht="17.25" x14ac:dyDescent="0.25">
      <c r="A38" s="75">
        <v>1</v>
      </c>
      <c r="B38" s="103"/>
      <c r="C38" s="1264" t="s">
        <v>2949</v>
      </c>
      <c r="D38" s="1265"/>
      <c r="E38" s="118"/>
      <c r="F38" s="119"/>
      <c r="G38" s="119"/>
      <c r="H38" s="119"/>
      <c r="I38" s="119"/>
      <c r="J38" s="119"/>
      <c r="K38" s="119"/>
      <c r="L38" s="107" t="s">
        <v>941</v>
      </c>
      <c r="M38" s="121"/>
      <c r="N38" s="118"/>
      <c r="O38" s="119"/>
      <c r="P38" s="119"/>
      <c r="Q38" s="120"/>
    </row>
    <row r="39" spans="1:18" s="56" customFormat="1" ht="17.25" x14ac:dyDescent="0.25">
      <c r="A39" s="75">
        <v>1</v>
      </c>
      <c r="B39" s="103"/>
      <c r="C39" s="1264" t="s">
        <v>2950</v>
      </c>
      <c r="D39" s="1265"/>
      <c r="E39" s="118"/>
      <c r="F39" s="119"/>
      <c r="G39" s="119"/>
      <c r="H39" s="119"/>
      <c r="I39" s="119"/>
      <c r="J39" s="119"/>
      <c r="K39" s="119"/>
      <c r="L39" s="107" t="s">
        <v>941</v>
      </c>
      <c r="M39" s="121"/>
      <c r="N39" s="118"/>
      <c r="O39" s="119"/>
      <c r="P39" s="119"/>
      <c r="Q39" s="120"/>
    </row>
    <row r="40" spans="1:18" s="56" customFormat="1" ht="17.25" x14ac:dyDescent="0.25">
      <c r="A40" s="75">
        <v>1</v>
      </c>
      <c r="B40" s="103"/>
      <c r="C40" s="1264" t="s">
        <v>2951</v>
      </c>
      <c r="D40" s="1265"/>
      <c r="E40" s="118"/>
      <c r="F40" s="119"/>
      <c r="G40" s="119"/>
      <c r="H40" s="119"/>
      <c r="I40" s="119"/>
      <c r="J40" s="119"/>
      <c r="K40" s="119"/>
      <c r="L40" s="107" t="s">
        <v>941</v>
      </c>
      <c r="M40" s="121"/>
      <c r="N40" s="118"/>
      <c r="O40" s="119"/>
      <c r="P40" s="119"/>
      <c r="Q40" s="120"/>
    </row>
    <row r="41" spans="1:18" s="56" customFormat="1" ht="17.25" x14ac:dyDescent="0.25">
      <c r="A41" s="75">
        <v>1</v>
      </c>
      <c r="B41" s="103"/>
      <c r="C41" s="1264" t="s">
        <v>2342</v>
      </c>
      <c r="D41" s="1265"/>
      <c r="E41" s="118"/>
      <c r="F41" s="119"/>
      <c r="G41" s="119"/>
      <c r="H41" s="119"/>
      <c r="I41" s="119"/>
      <c r="J41" s="119"/>
      <c r="K41" s="119"/>
      <c r="L41" s="107" t="s">
        <v>941</v>
      </c>
      <c r="M41" s="121"/>
      <c r="N41" s="118"/>
      <c r="O41" s="119"/>
      <c r="P41" s="119"/>
      <c r="Q41" s="120"/>
    </row>
    <row r="42" spans="1:18" s="56" customFormat="1" ht="64.5" x14ac:dyDescent="0.25">
      <c r="A42" s="75">
        <v>1111</v>
      </c>
      <c r="B42" s="103"/>
      <c r="C42" s="1204" t="s">
        <v>2952</v>
      </c>
      <c r="D42" s="1205"/>
      <c r="E42" s="118"/>
      <c r="F42" s="119"/>
      <c r="G42" s="119"/>
      <c r="H42" s="119"/>
      <c r="I42" s="119"/>
      <c r="J42" s="119"/>
      <c r="K42" s="119"/>
      <c r="L42" s="107"/>
      <c r="M42" s="121"/>
      <c r="N42" s="118"/>
      <c r="O42" s="119"/>
      <c r="P42" s="119"/>
      <c r="Q42" s="120"/>
    </row>
    <row r="43" spans="1:18" s="56" customFormat="1" ht="16.5" thickBot="1" x14ac:dyDescent="0.3">
      <c r="A43" s="75"/>
      <c r="B43" s="103"/>
      <c r="C43" s="1206"/>
      <c r="D43" s="1207"/>
      <c r="E43" s="124"/>
      <c r="F43" s="125"/>
      <c r="G43" s="125"/>
      <c r="H43" s="125"/>
      <c r="I43" s="125"/>
      <c r="J43" s="125"/>
      <c r="K43" s="125"/>
      <c r="L43" s="126"/>
      <c r="M43" s="127"/>
      <c r="N43" s="124"/>
      <c r="O43" s="125"/>
      <c r="P43" s="125"/>
      <c r="Q43" s="128"/>
      <c r="R43"/>
    </row>
    <row r="44" spans="1:18" s="56" customFormat="1" ht="16.5" thickBot="1" x14ac:dyDescent="0.3">
      <c r="A44" s="75"/>
      <c r="C44" s="1208" t="s">
        <v>236</v>
      </c>
      <c r="D44" s="1208"/>
      <c r="Q44" s="129"/>
      <c r="R44"/>
    </row>
    <row r="45" spans="1:18" s="56" customFormat="1" ht="49.5" thickBot="1" x14ac:dyDescent="0.3">
      <c r="A45" s="75">
        <v>111</v>
      </c>
      <c r="C45" s="1182"/>
      <c r="D45" s="1183"/>
      <c r="E45" s="1183"/>
      <c r="F45" s="1183"/>
      <c r="G45" s="1183"/>
      <c r="H45" s="1183"/>
      <c r="I45" s="1183"/>
      <c r="J45" s="1183"/>
      <c r="K45" s="1183"/>
      <c r="L45" s="1183"/>
      <c r="M45" s="1183"/>
      <c r="N45" s="1183"/>
      <c r="O45" s="1183"/>
      <c r="P45" s="1183"/>
      <c r="Q45" s="1184"/>
      <c r="R45"/>
    </row>
    <row r="46" spans="1:18" s="56" customFormat="1" ht="15.75" x14ac:dyDescent="0.25">
      <c r="A46" s="75"/>
      <c r="Q46" s="131"/>
      <c r="R46"/>
    </row>
    <row r="47" spans="1:18" s="56" customFormat="1" ht="15.75" x14ac:dyDescent="0.25">
      <c r="A47" s="75"/>
      <c r="Q47" s="131"/>
      <c r="R47"/>
    </row>
    <row r="48" spans="1:18" s="56" customFormat="1" ht="15.75" x14ac:dyDescent="0.25">
      <c r="A48" s="75"/>
      <c r="Q48" s="131"/>
      <c r="R48"/>
    </row>
    <row r="49" spans="1:18" s="56" customFormat="1" ht="15.75" x14ac:dyDescent="0.25">
      <c r="A49" s="75"/>
      <c r="Q49" s="131"/>
      <c r="R49"/>
    </row>
    <row r="50" spans="1:18" s="56" customFormat="1" ht="15.75" x14ac:dyDescent="0.25">
      <c r="A50" s="75"/>
      <c r="Q50" s="131"/>
      <c r="R50"/>
    </row>
  </sheetData>
  <mergeCells count="49">
    <mergeCell ref="C41:D41"/>
    <mergeCell ref="C45:Q45"/>
    <mergeCell ref="C43:D43"/>
    <mergeCell ref="C44:D44"/>
    <mergeCell ref="C42:D42"/>
    <mergeCell ref="C36:D36"/>
    <mergeCell ref="C37:D37"/>
    <mergeCell ref="C38:D38"/>
    <mergeCell ref="C39:D39"/>
    <mergeCell ref="C40:D40"/>
    <mergeCell ref="C34:D34"/>
    <mergeCell ref="C35:D35"/>
    <mergeCell ref="C27:D27"/>
    <mergeCell ref="C28:D28"/>
    <mergeCell ref="C29:D29"/>
    <mergeCell ref="C30:D30"/>
    <mergeCell ref="C22:D22"/>
    <mergeCell ref="C23:D23"/>
    <mergeCell ref="C24:D24"/>
    <mergeCell ref="C32:D32"/>
    <mergeCell ref="C33:D33"/>
    <mergeCell ref="E18:K18"/>
    <mergeCell ref="L18:M19"/>
    <mergeCell ref="N18:P18"/>
    <mergeCell ref="C20:D20"/>
    <mergeCell ref="C21:D21"/>
    <mergeCell ref="D1:P1"/>
    <mergeCell ref="D2:P2"/>
    <mergeCell ref="H6:K6"/>
    <mergeCell ref="N6:P6"/>
    <mergeCell ref="H7:K7"/>
    <mergeCell ref="L7:M7"/>
    <mergeCell ref="N7:P7"/>
    <mergeCell ref="Q2:Q4"/>
    <mergeCell ref="P3:P4"/>
    <mergeCell ref="H5:K5"/>
    <mergeCell ref="N5:P5"/>
    <mergeCell ref="C31:D31"/>
    <mergeCell ref="H8:K8"/>
    <mergeCell ref="L8:M8"/>
    <mergeCell ref="N8:P8"/>
    <mergeCell ref="B9:C10"/>
    <mergeCell ref="D9:Q9"/>
    <mergeCell ref="D10:Q10"/>
    <mergeCell ref="B12:D12"/>
    <mergeCell ref="C18:D19"/>
    <mergeCell ref="Q18:Q19"/>
    <mergeCell ref="C26:D26"/>
    <mergeCell ref="C25:D25"/>
  </mergeCells>
  <conditionalFormatting sqref="C20:D43">
    <cfRule type="duplicateValues" dxfId="59" priority="416"/>
  </conditionalFormatting>
  <dataValidations count="1">
    <dataValidation type="list" allowBlank="1" showInputMessage="1" showErrorMessage="1" sqref="Q21:Q42" xr:uid="{00000000-0002-0000-3200-000000000000}">
      <formula1>$I$13:$I$15</formula1>
    </dataValidation>
  </dataValidations>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00FFFF"/>
  </sheetPr>
  <dimension ref="A1:S35"/>
  <sheetViews>
    <sheetView topLeftCell="A7" workbookViewId="0">
      <selection activeCell="C11" sqref="C11:E11"/>
    </sheetView>
  </sheetViews>
  <sheetFormatPr baseColWidth="10" defaultRowHeight="18.75" customHeight="1" x14ac:dyDescent="0.25"/>
  <cols>
    <col min="1" max="1" width="3.7109375" style="788" customWidth="1"/>
    <col min="2" max="2" width="27.7109375" style="824" customWidth="1"/>
    <col min="3" max="3" width="15.85546875" style="817" customWidth="1"/>
    <col min="4" max="4" width="82" style="825" customWidth="1"/>
    <col min="5" max="5" width="13.7109375" style="144" customWidth="1"/>
    <col min="6" max="6" width="16.42578125" style="144" customWidth="1"/>
    <col min="7" max="7" width="22.28515625" style="144" customWidth="1"/>
    <col min="8" max="8" width="21.28515625" style="144" customWidth="1"/>
    <col min="9" max="256" width="11.42578125" style="144"/>
    <col min="257" max="257" width="3.7109375" style="144" customWidth="1"/>
    <col min="258" max="258" width="27.7109375" style="144" customWidth="1"/>
    <col min="259" max="259" width="15.85546875" style="144" customWidth="1"/>
    <col min="260" max="260" width="82" style="144" customWidth="1"/>
    <col min="261" max="261" width="13.7109375" style="144" customWidth="1"/>
    <col min="262" max="262" width="16.42578125" style="144" customWidth="1"/>
    <col min="263" max="263" width="22.28515625" style="144" customWidth="1"/>
    <col min="264" max="264" width="21.28515625" style="144" customWidth="1"/>
    <col min="265" max="512" width="11.42578125" style="144"/>
    <col min="513" max="513" width="3.7109375" style="144" customWidth="1"/>
    <col min="514" max="514" width="27.7109375" style="144" customWidth="1"/>
    <col min="515" max="515" width="15.85546875" style="144" customWidth="1"/>
    <col min="516" max="516" width="82" style="144" customWidth="1"/>
    <col min="517" max="517" width="13.7109375" style="144" customWidth="1"/>
    <col min="518" max="518" width="16.42578125" style="144" customWidth="1"/>
    <col min="519" max="519" width="22.28515625" style="144" customWidth="1"/>
    <col min="520" max="520" width="21.28515625" style="144" customWidth="1"/>
    <col min="521" max="768" width="11.42578125" style="144"/>
    <col min="769" max="769" width="3.7109375" style="144" customWidth="1"/>
    <col min="770" max="770" width="27.7109375" style="144" customWidth="1"/>
    <col min="771" max="771" width="15.85546875" style="144" customWidth="1"/>
    <col min="772" max="772" width="82" style="144" customWidth="1"/>
    <col min="773" max="773" width="13.7109375" style="144" customWidth="1"/>
    <col min="774" max="774" width="16.42578125" style="144" customWidth="1"/>
    <col min="775" max="775" width="22.28515625" style="144" customWidth="1"/>
    <col min="776" max="776" width="21.28515625" style="144" customWidth="1"/>
    <col min="777" max="1024" width="11.42578125" style="144"/>
    <col min="1025" max="1025" width="3.7109375" style="144" customWidth="1"/>
    <col min="1026" max="1026" width="27.7109375" style="144" customWidth="1"/>
    <col min="1027" max="1027" width="15.85546875" style="144" customWidth="1"/>
    <col min="1028" max="1028" width="82" style="144" customWidth="1"/>
    <col min="1029" max="1029" width="13.7109375" style="144" customWidth="1"/>
    <col min="1030" max="1030" width="16.42578125" style="144" customWidth="1"/>
    <col min="1031" max="1031" width="22.28515625" style="144" customWidth="1"/>
    <col min="1032" max="1032" width="21.28515625" style="144" customWidth="1"/>
    <col min="1033" max="1280" width="11.42578125" style="144"/>
    <col min="1281" max="1281" width="3.7109375" style="144" customWidth="1"/>
    <col min="1282" max="1282" width="27.7109375" style="144" customWidth="1"/>
    <col min="1283" max="1283" width="15.85546875" style="144" customWidth="1"/>
    <col min="1284" max="1284" width="82" style="144" customWidth="1"/>
    <col min="1285" max="1285" width="13.7109375" style="144" customWidth="1"/>
    <col min="1286" max="1286" width="16.42578125" style="144" customWidth="1"/>
    <col min="1287" max="1287" width="22.28515625" style="144" customWidth="1"/>
    <col min="1288" max="1288" width="21.28515625" style="144" customWidth="1"/>
    <col min="1289" max="1536" width="11.42578125" style="144"/>
    <col min="1537" max="1537" width="3.7109375" style="144" customWidth="1"/>
    <col min="1538" max="1538" width="27.7109375" style="144" customWidth="1"/>
    <col min="1539" max="1539" width="15.85546875" style="144" customWidth="1"/>
    <col min="1540" max="1540" width="82" style="144" customWidth="1"/>
    <col min="1541" max="1541" width="13.7109375" style="144" customWidth="1"/>
    <col min="1542" max="1542" width="16.42578125" style="144" customWidth="1"/>
    <col min="1543" max="1543" width="22.28515625" style="144" customWidth="1"/>
    <col min="1544" max="1544" width="21.28515625" style="144" customWidth="1"/>
    <col min="1545" max="1792" width="11.42578125" style="144"/>
    <col min="1793" max="1793" width="3.7109375" style="144" customWidth="1"/>
    <col min="1794" max="1794" width="27.7109375" style="144" customWidth="1"/>
    <col min="1795" max="1795" width="15.85546875" style="144" customWidth="1"/>
    <col min="1796" max="1796" width="82" style="144" customWidth="1"/>
    <col min="1797" max="1797" width="13.7109375" style="144" customWidth="1"/>
    <col min="1798" max="1798" width="16.42578125" style="144" customWidth="1"/>
    <col min="1799" max="1799" width="22.28515625" style="144" customWidth="1"/>
    <col min="1800" max="1800" width="21.28515625" style="144" customWidth="1"/>
    <col min="1801" max="2048" width="11.42578125" style="144"/>
    <col min="2049" max="2049" width="3.7109375" style="144" customWidth="1"/>
    <col min="2050" max="2050" width="27.7109375" style="144" customWidth="1"/>
    <col min="2051" max="2051" width="15.85546875" style="144" customWidth="1"/>
    <col min="2052" max="2052" width="82" style="144" customWidth="1"/>
    <col min="2053" max="2053" width="13.7109375" style="144" customWidth="1"/>
    <col min="2054" max="2054" width="16.42578125" style="144" customWidth="1"/>
    <col min="2055" max="2055" width="22.28515625" style="144" customWidth="1"/>
    <col min="2056" max="2056" width="21.28515625" style="144" customWidth="1"/>
    <col min="2057" max="2304" width="11.42578125" style="144"/>
    <col min="2305" max="2305" width="3.7109375" style="144" customWidth="1"/>
    <col min="2306" max="2306" width="27.7109375" style="144" customWidth="1"/>
    <col min="2307" max="2307" width="15.85546875" style="144" customWidth="1"/>
    <col min="2308" max="2308" width="82" style="144" customWidth="1"/>
    <col min="2309" max="2309" width="13.7109375" style="144" customWidth="1"/>
    <col min="2310" max="2310" width="16.42578125" style="144" customWidth="1"/>
    <col min="2311" max="2311" width="22.28515625" style="144" customWidth="1"/>
    <col min="2312" max="2312" width="21.28515625" style="144" customWidth="1"/>
    <col min="2313" max="2560" width="11.42578125" style="144"/>
    <col min="2561" max="2561" width="3.7109375" style="144" customWidth="1"/>
    <col min="2562" max="2562" width="27.7109375" style="144" customWidth="1"/>
    <col min="2563" max="2563" width="15.85546875" style="144" customWidth="1"/>
    <col min="2564" max="2564" width="82" style="144" customWidth="1"/>
    <col min="2565" max="2565" width="13.7109375" style="144" customWidth="1"/>
    <col min="2566" max="2566" width="16.42578125" style="144" customWidth="1"/>
    <col min="2567" max="2567" width="22.28515625" style="144" customWidth="1"/>
    <col min="2568" max="2568" width="21.28515625" style="144" customWidth="1"/>
    <col min="2569" max="2816" width="11.42578125" style="144"/>
    <col min="2817" max="2817" width="3.7109375" style="144" customWidth="1"/>
    <col min="2818" max="2818" width="27.7109375" style="144" customWidth="1"/>
    <col min="2819" max="2819" width="15.85546875" style="144" customWidth="1"/>
    <col min="2820" max="2820" width="82" style="144" customWidth="1"/>
    <col min="2821" max="2821" width="13.7109375" style="144" customWidth="1"/>
    <col min="2822" max="2822" width="16.42578125" style="144" customWidth="1"/>
    <col min="2823" max="2823" width="22.28515625" style="144" customWidth="1"/>
    <col min="2824" max="2824" width="21.28515625" style="144" customWidth="1"/>
    <col min="2825" max="3072" width="11.42578125" style="144"/>
    <col min="3073" max="3073" width="3.7109375" style="144" customWidth="1"/>
    <col min="3074" max="3074" width="27.7109375" style="144" customWidth="1"/>
    <col min="3075" max="3075" width="15.85546875" style="144" customWidth="1"/>
    <col min="3076" max="3076" width="82" style="144" customWidth="1"/>
    <col min="3077" max="3077" width="13.7109375" style="144" customWidth="1"/>
    <col min="3078" max="3078" width="16.42578125" style="144" customWidth="1"/>
    <col min="3079" max="3079" width="22.28515625" style="144" customWidth="1"/>
    <col min="3080" max="3080" width="21.28515625" style="144" customWidth="1"/>
    <col min="3081" max="3328" width="11.42578125" style="144"/>
    <col min="3329" max="3329" width="3.7109375" style="144" customWidth="1"/>
    <col min="3330" max="3330" width="27.7109375" style="144" customWidth="1"/>
    <col min="3331" max="3331" width="15.85546875" style="144" customWidth="1"/>
    <col min="3332" max="3332" width="82" style="144" customWidth="1"/>
    <col min="3333" max="3333" width="13.7109375" style="144" customWidth="1"/>
    <col min="3334" max="3334" width="16.42578125" style="144" customWidth="1"/>
    <col min="3335" max="3335" width="22.28515625" style="144" customWidth="1"/>
    <col min="3336" max="3336" width="21.28515625" style="144" customWidth="1"/>
    <col min="3337" max="3584" width="11.42578125" style="144"/>
    <col min="3585" max="3585" width="3.7109375" style="144" customWidth="1"/>
    <col min="3586" max="3586" width="27.7109375" style="144" customWidth="1"/>
    <col min="3587" max="3587" width="15.85546875" style="144" customWidth="1"/>
    <col min="3588" max="3588" width="82" style="144" customWidth="1"/>
    <col min="3589" max="3589" width="13.7109375" style="144" customWidth="1"/>
    <col min="3590" max="3590" width="16.42578125" style="144" customWidth="1"/>
    <col min="3591" max="3591" width="22.28515625" style="144" customWidth="1"/>
    <col min="3592" max="3592" width="21.28515625" style="144" customWidth="1"/>
    <col min="3593" max="3840" width="11.42578125" style="144"/>
    <col min="3841" max="3841" width="3.7109375" style="144" customWidth="1"/>
    <col min="3842" max="3842" width="27.7109375" style="144" customWidth="1"/>
    <col min="3843" max="3843" width="15.85546875" style="144" customWidth="1"/>
    <col min="3844" max="3844" width="82" style="144" customWidth="1"/>
    <col min="3845" max="3845" width="13.7109375" style="144" customWidth="1"/>
    <col min="3846" max="3846" width="16.42578125" style="144" customWidth="1"/>
    <col min="3847" max="3847" width="22.28515625" style="144" customWidth="1"/>
    <col min="3848" max="3848" width="21.28515625" style="144" customWidth="1"/>
    <col min="3849" max="4096" width="11.42578125" style="144"/>
    <col min="4097" max="4097" width="3.7109375" style="144" customWidth="1"/>
    <col min="4098" max="4098" width="27.7109375" style="144" customWidth="1"/>
    <col min="4099" max="4099" width="15.85546875" style="144" customWidth="1"/>
    <col min="4100" max="4100" width="82" style="144" customWidth="1"/>
    <col min="4101" max="4101" width="13.7109375" style="144" customWidth="1"/>
    <col min="4102" max="4102" width="16.42578125" style="144" customWidth="1"/>
    <col min="4103" max="4103" width="22.28515625" style="144" customWidth="1"/>
    <col min="4104" max="4104" width="21.28515625" style="144" customWidth="1"/>
    <col min="4105" max="4352" width="11.42578125" style="144"/>
    <col min="4353" max="4353" width="3.7109375" style="144" customWidth="1"/>
    <col min="4354" max="4354" width="27.7109375" style="144" customWidth="1"/>
    <col min="4355" max="4355" width="15.85546875" style="144" customWidth="1"/>
    <col min="4356" max="4356" width="82" style="144" customWidth="1"/>
    <col min="4357" max="4357" width="13.7109375" style="144" customWidth="1"/>
    <col min="4358" max="4358" width="16.42578125" style="144" customWidth="1"/>
    <col min="4359" max="4359" width="22.28515625" style="144" customWidth="1"/>
    <col min="4360" max="4360" width="21.28515625" style="144" customWidth="1"/>
    <col min="4361" max="4608" width="11.42578125" style="144"/>
    <col min="4609" max="4609" width="3.7109375" style="144" customWidth="1"/>
    <col min="4610" max="4610" width="27.7109375" style="144" customWidth="1"/>
    <col min="4611" max="4611" width="15.85546875" style="144" customWidth="1"/>
    <col min="4612" max="4612" width="82" style="144" customWidth="1"/>
    <col min="4613" max="4613" width="13.7109375" style="144" customWidth="1"/>
    <col min="4614" max="4614" width="16.42578125" style="144" customWidth="1"/>
    <col min="4615" max="4615" width="22.28515625" style="144" customWidth="1"/>
    <col min="4616" max="4616" width="21.28515625" style="144" customWidth="1"/>
    <col min="4617" max="4864" width="11.42578125" style="144"/>
    <col min="4865" max="4865" width="3.7109375" style="144" customWidth="1"/>
    <col min="4866" max="4866" width="27.7109375" style="144" customWidth="1"/>
    <col min="4867" max="4867" width="15.85546875" style="144" customWidth="1"/>
    <col min="4868" max="4868" width="82" style="144" customWidth="1"/>
    <col min="4869" max="4869" width="13.7109375" style="144" customWidth="1"/>
    <col min="4870" max="4870" width="16.42578125" style="144" customWidth="1"/>
    <col min="4871" max="4871" width="22.28515625" style="144" customWidth="1"/>
    <col min="4872" max="4872" width="21.28515625" style="144" customWidth="1"/>
    <col min="4873" max="5120" width="11.42578125" style="144"/>
    <col min="5121" max="5121" width="3.7109375" style="144" customWidth="1"/>
    <col min="5122" max="5122" width="27.7109375" style="144" customWidth="1"/>
    <col min="5123" max="5123" width="15.85546875" style="144" customWidth="1"/>
    <col min="5124" max="5124" width="82" style="144" customWidth="1"/>
    <col min="5125" max="5125" width="13.7109375" style="144" customWidth="1"/>
    <col min="5126" max="5126" width="16.42578125" style="144" customWidth="1"/>
    <col min="5127" max="5127" width="22.28515625" style="144" customWidth="1"/>
    <col min="5128" max="5128" width="21.28515625" style="144" customWidth="1"/>
    <col min="5129" max="5376" width="11.42578125" style="144"/>
    <col min="5377" max="5377" width="3.7109375" style="144" customWidth="1"/>
    <col min="5378" max="5378" width="27.7109375" style="144" customWidth="1"/>
    <col min="5379" max="5379" width="15.85546875" style="144" customWidth="1"/>
    <col min="5380" max="5380" width="82" style="144" customWidth="1"/>
    <col min="5381" max="5381" width="13.7109375" style="144" customWidth="1"/>
    <col min="5382" max="5382" width="16.42578125" style="144" customWidth="1"/>
    <col min="5383" max="5383" width="22.28515625" style="144" customWidth="1"/>
    <col min="5384" max="5384" width="21.28515625" style="144" customWidth="1"/>
    <col min="5385" max="5632" width="11.42578125" style="144"/>
    <col min="5633" max="5633" width="3.7109375" style="144" customWidth="1"/>
    <col min="5634" max="5634" width="27.7109375" style="144" customWidth="1"/>
    <col min="5635" max="5635" width="15.85546875" style="144" customWidth="1"/>
    <col min="5636" max="5636" width="82" style="144" customWidth="1"/>
    <col min="5637" max="5637" width="13.7109375" style="144" customWidth="1"/>
    <col min="5638" max="5638" width="16.42578125" style="144" customWidth="1"/>
    <col min="5639" max="5639" width="22.28515625" style="144" customWidth="1"/>
    <col min="5640" max="5640" width="21.28515625" style="144" customWidth="1"/>
    <col min="5641" max="5888" width="11.42578125" style="144"/>
    <col min="5889" max="5889" width="3.7109375" style="144" customWidth="1"/>
    <col min="5890" max="5890" width="27.7109375" style="144" customWidth="1"/>
    <col min="5891" max="5891" width="15.85546875" style="144" customWidth="1"/>
    <col min="5892" max="5892" width="82" style="144" customWidth="1"/>
    <col min="5893" max="5893" width="13.7109375" style="144" customWidth="1"/>
    <col min="5894" max="5894" width="16.42578125" style="144" customWidth="1"/>
    <col min="5895" max="5895" width="22.28515625" style="144" customWidth="1"/>
    <col min="5896" max="5896" width="21.28515625" style="144" customWidth="1"/>
    <col min="5897" max="6144" width="11.42578125" style="144"/>
    <col min="6145" max="6145" width="3.7109375" style="144" customWidth="1"/>
    <col min="6146" max="6146" width="27.7109375" style="144" customWidth="1"/>
    <col min="6147" max="6147" width="15.85546875" style="144" customWidth="1"/>
    <col min="6148" max="6148" width="82" style="144" customWidth="1"/>
    <col min="6149" max="6149" width="13.7109375" style="144" customWidth="1"/>
    <col min="6150" max="6150" width="16.42578125" style="144" customWidth="1"/>
    <col min="6151" max="6151" width="22.28515625" style="144" customWidth="1"/>
    <col min="6152" max="6152" width="21.28515625" style="144" customWidth="1"/>
    <col min="6153" max="6400" width="11.42578125" style="144"/>
    <col min="6401" max="6401" width="3.7109375" style="144" customWidth="1"/>
    <col min="6402" max="6402" width="27.7109375" style="144" customWidth="1"/>
    <col min="6403" max="6403" width="15.85546875" style="144" customWidth="1"/>
    <col min="6404" max="6404" width="82" style="144" customWidth="1"/>
    <col min="6405" max="6405" width="13.7109375" style="144" customWidth="1"/>
    <col min="6406" max="6406" width="16.42578125" style="144" customWidth="1"/>
    <col min="6407" max="6407" width="22.28515625" style="144" customWidth="1"/>
    <col min="6408" max="6408" width="21.28515625" style="144" customWidth="1"/>
    <col min="6409" max="6656" width="11.42578125" style="144"/>
    <col min="6657" max="6657" width="3.7109375" style="144" customWidth="1"/>
    <col min="6658" max="6658" width="27.7109375" style="144" customWidth="1"/>
    <col min="6659" max="6659" width="15.85546875" style="144" customWidth="1"/>
    <col min="6660" max="6660" width="82" style="144" customWidth="1"/>
    <col min="6661" max="6661" width="13.7109375" style="144" customWidth="1"/>
    <col min="6662" max="6662" width="16.42578125" style="144" customWidth="1"/>
    <col min="6663" max="6663" width="22.28515625" style="144" customWidth="1"/>
    <col min="6664" max="6664" width="21.28515625" style="144" customWidth="1"/>
    <col min="6665" max="6912" width="11.42578125" style="144"/>
    <col min="6913" max="6913" width="3.7109375" style="144" customWidth="1"/>
    <col min="6914" max="6914" width="27.7109375" style="144" customWidth="1"/>
    <col min="6915" max="6915" width="15.85546875" style="144" customWidth="1"/>
    <col min="6916" max="6916" width="82" style="144" customWidth="1"/>
    <col min="6917" max="6917" width="13.7109375" style="144" customWidth="1"/>
    <col min="6918" max="6918" width="16.42578125" style="144" customWidth="1"/>
    <col min="6919" max="6919" width="22.28515625" style="144" customWidth="1"/>
    <col min="6920" max="6920" width="21.28515625" style="144" customWidth="1"/>
    <col min="6921" max="7168" width="11.42578125" style="144"/>
    <col min="7169" max="7169" width="3.7109375" style="144" customWidth="1"/>
    <col min="7170" max="7170" width="27.7109375" style="144" customWidth="1"/>
    <col min="7171" max="7171" width="15.85546875" style="144" customWidth="1"/>
    <col min="7172" max="7172" width="82" style="144" customWidth="1"/>
    <col min="7173" max="7173" width="13.7109375" style="144" customWidth="1"/>
    <col min="7174" max="7174" width="16.42578125" style="144" customWidth="1"/>
    <col min="7175" max="7175" width="22.28515625" style="144" customWidth="1"/>
    <col min="7176" max="7176" width="21.28515625" style="144" customWidth="1"/>
    <col min="7177" max="7424" width="11.42578125" style="144"/>
    <col min="7425" max="7425" width="3.7109375" style="144" customWidth="1"/>
    <col min="7426" max="7426" width="27.7109375" style="144" customWidth="1"/>
    <col min="7427" max="7427" width="15.85546875" style="144" customWidth="1"/>
    <col min="7428" max="7428" width="82" style="144" customWidth="1"/>
    <col min="7429" max="7429" width="13.7109375" style="144" customWidth="1"/>
    <col min="7430" max="7430" width="16.42578125" style="144" customWidth="1"/>
    <col min="7431" max="7431" width="22.28515625" style="144" customWidth="1"/>
    <col min="7432" max="7432" width="21.28515625" style="144" customWidth="1"/>
    <col min="7433" max="7680" width="11.42578125" style="144"/>
    <col min="7681" max="7681" width="3.7109375" style="144" customWidth="1"/>
    <col min="7682" max="7682" width="27.7109375" style="144" customWidth="1"/>
    <col min="7683" max="7683" width="15.85546875" style="144" customWidth="1"/>
    <col min="7684" max="7684" width="82" style="144" customWidth="1"/>
    <col min="7685" max="7685" width="13.7109375" style="144" customWidth="1"/>
    <col min="7686" max="7686" width="16.42578125" style="144" customWidth="1"/>
    <col min="7687" max="7687" width="22.28515625" style="144" customWidth="1"/>
    <col min="7688" max="7688" width="21.28515625" style="144" customWidth="1"/>
    <col min="7689" max="7936" width="11.42578125" style="144"/>
    <col min="7937" max="7937" width="3.7109375" style="144" customWidth="1"/>
    <col min="7938" max="7938" width="27.7109375" style="144" customWidth="1"/>
    <col min="7939" max="7939" width="15.85546875" style="144" customWidth="1"/>
    <col min="7940" max="7940" width="82" style="144" customWidth="1"/>
    <col min="7941" max="7941" width="13.7109375" style="144" customWidth="1"/>
    <col min="7942" max="7942" width="16.42578125" style="144" customWidth="1"/>
    <col min="7943" max="7943" width="22.28515625" style="144" customWidth="1"/>
    <col min="7944" max="7944" width="21.28515625" style="144" customWidth="1"/>
    <col min="7945" max="8192" width="11.42578125" style="144"/>
    <col min="8193" max="8193" width="3.7109375" style="144" customWidth="1"/>
    <col min="8194" max="8194" width="27.7109375" style="144" customWidth="1"/>
    <col min="8195" max="8195" width="15.85546875" style="144" customWidth="1"/>
    <col min="8196" max="8196" width="82" style="144" customWidth="1"/>
    <col min="8197" max="8197" width="13.7109375" style="144" customWidth="1"/>
    <col min="8198" max="8198" width="16.42578125" style="144" customWidth="1"/>
    <col min="8199" max="8199" width="22.28515625" style="144" customWidth="1"/>
    <col min="8200" max="8200" width="21.28515625" style="144" customWidth="1"/>
    <col min="8201" max="8448" width="11.42578125" style="144"/>
    <col min="8449" max="8449" width="3.7109375" style="144" customWidth="1"/>
    <col min="8450" max="8450" width="27.7109375" style="144" customWidth="1"/>
    <col min="8451" max="8451" width="15.85546875" style="144" customWidth="1"/>
    <col min="8452" max="8452" width="82" style="144" customWidth="1"/>
    <col min="8453" max="8453" width="13.7109375" style="144" customWidth="1"/>
    <col min="8454" max="8454" width="16.42578125" style="144" customWidth="1"/>
    <col min="8455" max="8455" width="22.28515625" style="144" customWidth="1"/>
    <col min="8456" max="8456" width="21.28515625" style="144" customWidth="1"/>
    <col min="8457" max="8704" width="11.42578125" style="144"/>
    <col min="8705" max="8705" width="3.7109375" style="144" customWidth="1"/>
    <col min="8706" max="8706" width="27.7109375" style="144" customWidth="1"/>
    <col min="8707" max="8707" width="15.85546875" style="144" customWidth="1"/>
    <col min="8708" max="8708" width="82" style="144" customWidth="1"/>
    <col min="8709" max="8709" width="13.7109375" style="144" customWidth="1"/>
    <col min="8710" max="8710" width="16.42578125" style="144" customWidth="1"/>
    <col min="8711" max="8711" width="22.28515625" style="144" customWidth="1"/>
    <col min="8712" max="8712" width="21.28515625" style="144" customWidth="1"/>
    <col min="8713" max="8960" width="11.42578125" style="144"/>
    <col min="8961" max="8961" width="3.7109375" style="144" customWidth="1"/>
    <col min="8962" max="8962" width="27.7109375" style="144" customWidth="1"/>
    <col min="8963" max="8963" width="15.85546875" style="144" customWidth="1"/>
    <col min="8964" max="8964" width="82" style="144" customWidth="1"/>
    <col min="8965" max="8965" width="13.7109375" style="144" customWidth="1"/>
    <col min="8966" max="8966" width="16.42578125" style="144" customWidth="1"/>
    <col min="8967" max="8967" width="22.28515625" style="144" customWidth="1"/>
    <col min="8968" max="8968" width="21.28515625" style="144" customWidth="1"/>
    <col min="8969" max="9216" width="11.42578125" style="144"/>
    <col min="9217" max="9217" width="3.7109375" style="144" customWidth="1"/>
    <col min="9218" max="9218" width="27.7109375" style="144" customWidth="1"/>
    <col min="9219" max="9219" width="15.85546875" style="144" customWidth="1"/>
    <col min="9220" max="9220" width="82" style="144" customWidth="1"/>
    <col min="9221" max="9221" width="13.7109375" style="144" customWidth="1"/>
    <col min="9222" max="9222" width="16.42578125" style="144" customWidth="1"/>
    <col min="9223" max="9223" width="22.28515625" style="144" customWidth="1"/>
    <col min="9224" max="9224" width="21.28515625" style="144" customWidth="1"/>
    <col min="9225" max="9472" width="11.42578125" style="144"/>
    <col min="9473" max="9473" width="3.7109375" style="144" customWidth="1"/>
    <col min="9474" max="9474" width="27.7109375" style="144" customWidth="1"/>
    <col min="9475" max="9475" width="15.85546875" style="144" customWidth="1"/>
    <col min="9476" max="9476" width="82" style="144" customWidth="1"/>
    <col min="9477" max="9477" width="13.7109375" style="144" customWidth="1"/>
    <col min="9478" max="9478" width="16.42578125" style="144" customWidth="1"/>
    <col min="9479" max="9479" width="22.28515625" style="144" customWidth="1"/>
    <col min="9480" max="9480" width="21.28515625" style="144" customWidth="1"/>
    <col min="9481" max="9728" width="11.42578125" style="144"/>
    <col min="9729" max="9729" width="3.7109375" style="144" customWidth="1"/>
    <col min="9730" max="9730" width="27.7109375" style="144" customWidth="1"/>
    <col min="9731" max="9731" width="15.85546875" style="144" customWidth="1"/>
    <col min="9732" max="9732" width="82" style="144" customWidth="1"/>
    <col min="9733" max="9733" width="13.7109375" style="144" customWidth="1"/>
    <col min="9734" max="9734" width="16.42578125" style="144" customWidth="1"/>
    <col min="9735" max="9735" width="22.28515625" style="144" customWidth="1"/>
    <col min="9736" max="9736" width="21.28515625" style="144" customWidth="1"/>
    <col min="9737" max="9984" width="11.42578125" style="144"/>
    <col min="9985" max="9985" width="3.7109375" style="144" customWidth="1"/>
    <col min="9986" max="9986" width="27.7109375" style="144" customWidth="1"/>
    <col min="9987" max="9987" width="15.85546875" style="144" customWidth="1"/>
    <col min="9988" max="9988" width="82" style="144" customWidth="1"/>
    <col min="9989" max="9989" width="13.7109375" style="144" customWidth="1"/>
    <col min="9990" max="9990" width="16.42578125" style="144" customWidth="1"/>
    <col min="9991" max="9991" width="22.28515625" style="144" customWidth="1"/>
    <col min="9992" max="9992" width="21.28515625" style="144" customWidth="1"/>
    <col min="9993" max="10240" width="11.42578125" style="144"/>
    <col min="10241" max="10241" width="3.7109375" style="144" customWidth="1"/>
    <col min="10242" max="10242" width="27.7109375" style="144" customWidth="1"/>
    <col min="10243" max="10243" width="15.85546875" style="144" customWidth="1"/>
    <col min="10244" max="10244" width="82" style="144" customWidth="1"/>
    <col min="10245" max="10245" width="13.7109375" style="144" customWidth="1"/>
    <col min="10246" max="10246" width="16.42578125" style="144" customWidth="1"/>
    <col min="10247" max="10247" width="22.28515625" style="144" customWidth="1"/>
    <col min="10248" max="10248" width="21.28515625" style="144" customWidth="1"/>
    <col min="10249" max="10496" width="11.42578125" style="144"/>
    <col min="10497" max="10497" width="3.7109375" style="144" customWidth="1"/>
    <col min="10498" max="10498" width="27.7109375" style="144" customWidth="1"/>
    <col min="10499" max="10499" width="15.85546875" style="144" customWidth="1"/>
    <col min="10500" max="10500" width="82" style="144" customWidth="1"/>
    <col min="10501" max="10501" width="13.7109375" style="144" customWidth="1"/>
    <col min="10502" max="10502" width="16.42578125" style="144" customWidth="1"/>
    <col min="10503" max="10503" width="22.28515625" style="144" customWidth="1"/>
    <col min="10504" max="10504" width="21.28515625" style="144" customWidth="1"/>
    <col min="10505" max="10752" width="11.42578125" style="144"/>
    <col min="10753" max="10753" width="3.7109375" style="144" customWidth="1"/>
    <col min="10754" max="10754" width="27.7109375" style="144" customWidth="1"/>
    <col min="10755" max="10755" width="15.85546875" style="144" customWidth="1"/>
    <col min="10756" max="10756" width="82" style="144" customWidth="1"/>
    <col min="10757" max="10757" width="13.7109375" style="144" customWidth="1"/>
    <col min="10758" max="10758" width="16.42578125" style="144" customWidth="1"/>
    <col min="10759" max="10759" width="22.28515625" style="144" customWidth="1"/>
    <col min="10760" max="10760" width="21.28515625" style="144" customWidth="1"/>
    <col min="10761" max="11008" width="11.42578125" style="144"/>
    <col min="11009" max="11009" width="3.7109375" style="144" customWidth="1"/>
    <col min="11010" max="11010" width="27.7109375" style="144" customWidth="1"/>
    <col min="11011" max="11011" width="15.85546875" style="144" customWidth="1"/>
    <col min="11012" max="11012" width="82" style="144" customWidth="1"/>
    <col min="11013" max="11013" width="13.7109375" style="144" customWidth="1"/>
    <col min="11014" max="11014" width="16.42578125" style="144" customWidth="1"/>
    <col min="11015" max="11015" width="22.28515625" style="144" customWidth="1"/>
    <col min="11016" max="11016" width="21.28515625" style="144" customWidth="1"/>
    <col min="11017" max="11264" width="11.42578125" style="144"/>
    <col min="11265" max="11265" width="3.7109375" style="144" customWidth="1"/>
    <col min="11266" max="11266" width="27.7109375" style="144" customWidth="1"/>
    <col min="11267" max="11267" width="15.85546875" style="144" customWidth="1"/>
    <col min="11268" max="11268" width="82" style="144" customWidth="1"/>
    <col min="11269" max="11269" width="13.7109375" style="144" customWidth="1"/>
    <col min="11270" max="11270" width="16.42578125" style="144" customWidth="1"/>
    <col min="11271" max="11271" width="22.28515625" style="144" customWidth="1"/>
    <col min="11272" max="11272" width="21.28515625" style="144" customWidth="1"/>
    <col min="11273" max="11520" width="11.42578125" style="144"/>
    <col min="11521" max="11521" width="3.7109375" style="144" customWidth="1"/>
    <col min="11522" max="11522" width="27.7109375" style="144" customWidth="1"/>
    <col min="11523" max="11523" width="15.85546875" style="144" customWidth="1"/>
    <col min="11524" max="11524" width="82" style="144" customWidth="1"/>
    <col min="11525" max="11525" width="13.7109375" style="144" customWidth="1"/>
    <col min="11526" max="11526" width="16.42578125" style="144" customWidth="1"/>
    <col min="11527" max="11527" width="22.28515625" style="144" customWidth="1"/>
    <col min="11528" max="11528" width="21.28515625" style="144" customWidth="1"/>
    <col min="11529" max="11776" width="11.42578125" style="144"/>
    <col min="11777" max="11777" width="3.7109375" style="144" customWidth="1"/>
    <col min="11778" max="11778" width="27.7109375" style="144" customWidth="1"/>
    <col min="11779" max="11779" width="15.85546875" style="144" customWidth="1"/>
    <col min="11780" max="11780" width="82" style="144" customWidth="1"/>
    <col min="11781" max="11781" width="13.7109375" style="144" customWidth="1"/>
    <col min="11782" max="11782" width="16.42578125" style="144" customWidth="1"/>
    <col min="11783" max="11783" width="22.28515625" style="144" customWidth="1"/>
    <col min="11784" max="11784" width="21.28515625" style="144" customWidth="1"/>
    <col min="11785" max="12032" width="11.42578125" style="144"/>
    <col min="12033" max="12033" width="3.7109375" style="144" customWidth="1"/>
    <col min="12034" max="12034" width="27.7109375" style="144" customWidth="1"/>
    <col min="12035" max="12035" width="15.85546875" style="144" customWidth="1"/>
    <col min="12036" max="12036" width="82" style="144" customWidth="1"/>
    <col min="12037" max="12037" width="13.7109375" style="144" customWidth="1"/>
    <col min="12038" max="12038" width="16.42578125" style="144" customWidth="1"/>
    <col min="12039" max="12039" width="22.28515625" style="144" customWidth="1"/>
    <col min="12040" max="12040" width="21.28515625" style="144" customWidth="1"/>
    <col min="12041" max="12288" width="11.42578125" style="144"/>
    <col min="12289" max="12289" width="3.7109375" style="144" customWidth="1"/>
    <col min="12290" max="12290" width="27.7109375" style="144" customWidth="1"/>
    <col min="12291" max="12291" width="15.85546875" style="144" customWidth="1"/>
    <col min="12292" max="12292" width="82" style="144" customWidth="1"/>
    <col min="12293" max="12293" width="13.7109375" style="144" customWidth="1"/>
    <col min="12294" max="12294" width="16.42578125" style="144" customWidth="1"/>
    <col min="12295" max="12295" width="22.28515625" style="144" customWidth="1"/>
    <col min="12296" max="12296" width="21.28515625" style="144" customWidth="1"/>
    <col min="12297" max="12544" width="11.42578125" style="144"/>
    <col min="12545" max="12545" width="3.7109375" style="144" customWidth="1"/>
    <col min="12546" max="12546" width="27.7109375" style="144" customWidth="1"/>
    <col min="12547" max="12547" width="15.85546875" style="144" customWidth="1"/>
    <col min="12548" max="12548" width="82" style="144" customWidth="1"/>
    <col min="12549" max="12549" width="13.7109375" style="144" customWidth="1"/>
    <col min="12550" max="12550" width="16.42578125" style="144" customWidth="1"/>
    <col min="12551" max="12551" width="22.28515625" style="144" customWidth="1"/>
    <col min="12552" max="12552" width="21.28515625" style="144" customWidth="1"/>
    <col min="12553" max="12800" width="11.42578125" style="144"/>
    <col min="12801" max="12801" width="3.7109375" style="144" customWidth="1"/>
    <col min="12802" max="12802" width="27.7109375" style="144" customWidth="1"/>
    <col min="12803" max="12803" width="15.85546875" style="144" customWidth="1"/>
    <col min="12804" max="12804" width="82" style="144" customWidth="1"/>
    <col min="12805" max="12805" width="13.7109375" style="144" customWidth="1"/>
    <col min="12806" max="12806" width="16.42578125" style="144" customWidth="1"/>
    <col min="12807" max="12807" width="22.28515625" style="144" customWidth="1"/>
    <col min="12808" max="12808" width="21.28515625" style="144" customWidth="1"/>
    <col min="12809" max="13056" width="11.42578125" style="144"/>
    <col min="13057" max="13057" width="3.7109375" style="144" customWidth="1"/>
    <col min="13058" max="13058" width="27.7109375" style="144" customWidth="1"/>
    <col min="13059" max="13059" width="15.85546875" style="144" customWidth="1"/>
    <col min="13060" max="13060" width="82" style="144" customWidth="1"/>
    <col min="13061" max="13061" width="13.7109375" style="144" customWidth="1"/>
    <col min="13062" max="13062" width="16.42578125" style="144" customWidth="1"/>
    <col min="13063" max="13063" width="22.28515625" style="144" customWidth="1"/>
    <col min="13064" max="13064" width="21.28515625" style="144" customWidth="1"/>
    <col min="13065" max="13312" width="11.42578125" style="144"/>
    <col min="13313" max="13313" width="3.7109375" style="144" customWidth="1"/>
    <col min="13314" max="13314" width="27.7109375" style="144" customWidth="1"/>
    <col min="13315" max="13315" width="15.85546875" style="144" customWidth="1"/>
    <col min="13316" max="13316" width="82" style="144" customWidth="1"/>
    <col min="13317" max="13317" width="13.7109375" style="144" customWidth="1"/>
    <col min="13318" max="13318" width="16.42578125" style="144" customWidth="1"/>
    <col min="13319" max="13319" width="22.28515625" style="144" customWidth="1"/>
    <col min="13320" max="13320" width="21.28515625" style="144" customWidth="1"/>
    <col min="13321" max="13568" width="11.42578125" style="144"/>
    <col min="13569" max="13569" width="3.7109375" style="144" customWidth="1"/>
    <col min="13570" max="13570" width="27.7109375" style="144" customWidth="1"/>
    <col min="13571" max="13571" width="15.85546875" style="144" customWidth="1"/>
    <col min="13572" max="13572" width="82" style="144" customWidth="1"/>
    <col min="13573" max="13573" width="13.7109375" style="144" customWidth="1"/>
    <col min="13574" max="13574" width="16.42578125" style="144" customWidth="1"/>
    <col min="13575" max="13575" width="22.28515625" style="144" customWidth="1"/>
    <col min="13576" max="13576" width="21.28515625" style="144" customWidth="1"/>
    <col min="13577" max="13824" width="11.42578125" style="144"/>
    <col min="13825" max="13825" width="3.7109375" style="144" customWidth="1"/>
    <col min="13826" max="13826" width="27.7109375" style="144" customWidth="1"/>
    <col min="13827" max="13827" width="15.85546875" style="144" customWidth="1"/>
    <col min="13828" max="13828" width="82" style="144" customWidth="1"/>
    <col min="13829" max="13829" width="13.7109375" style="144" customWidth="1"/>
    <col min="13830" max="13830" width="16.42578125" style="144" customWidth="1"/>
    <col min="13831" max="13831" width="22.28515625" style="144" customWidth="1"/>
    <col min="13832" max="13832" width="21.28515625" style="144" customWidth="1"/>
    <col min="13833" max="14080" width="11.42578125" style="144"/>
    <col min="14081" max="14081" width="3.7109375" style="144" customWidth="1"/>
    <col min="14082" max="14082" width="27.7109375" style="144" customWidth="1"/>
    <col min="14083" max="14083" width="15.85546875" style="144" customWidth="1"/>
    <col min="14084" max="14084" width="82" style="144" customWidth="1"/>
    <col min="14085" max="14085" width="13.7109375" style="144" customWidth="1"/>
    <col min="14086" max="14086" width="16.42578125" style="144" customWidth="1"/>
    <col min="14087" max="14087" width="22.28515625" style="144" customWidth="1"/>
    <col min="14088" max="14088" width="21.28515625" style="144" customWidth="1"/>
    <col min="14089" max="14336" width="11.42578125" style="144"/>
    <col min="14337" max="14337" width="3.7109375" style="144" customWidth="1"/>
    <col min="14338" max="14338" width="27.7109375" style="144" customWidth="1"/>
    <col min="14339" max="14339" width="15.85546875" style="144" customWidth="1"/>
    <col min="14340" max="14340" width="82" style="144" customWidth="1"/>
    <col min="14341" max="14341" width="13.7109375" style="144" customWidth="1"/>
    <col min="14342" max="14342" width="16.42578125" style="144" customWidth="1"/>
    <col min="14343" max="14343" width="22.28515625" style="144" customWidth="1"/>
    <col min="14344" max="14344" width="21.28515625" style="144" customWidth="1"/>
    <col min="14345" max="14592" width="11.42578125" style="144"/>
    <col min="14593" max="14593" width="3.7109375" style="144" customWidth="1"/>
    <col min="14594" max="14594" width="27.7109375" style="144" customWidth="1"/>
    <col min="14595" max="14595" width="15.85546875" style="144" customWidth="1"/>
    <col min="14596" max="14596" width="82" style="144" customWidth="1"/>
    <col min="14597" max="14597" width="13.7109375" style="144" customWidth="1"/>
    <col min="14598" max="14598" width="16.42578125" style="144" customWidth="1"/>
    <col min="14599" max="14599" width="22.28515625" style="144" customWidth="1"/>
    <col min="14600" max="14600" width="21.28515625" style="144" customWidth="1"/>
    <col min="14601" max="14848" width="11.42578125" style="144"/>
    <col min="14849" max="14849" width="3.7109375" style="144" customWidth="1"/>
    <col min="14850" max="14850" width="27.7109375" style="144" customWidth="1"/>
    <col min="14851" max="14851" width="15.85546875" style="144" customWidth="1"/>
    <col min="14852" max="14852" width="82" style="144" customWidth="1"/>
    <col min="14853" max="14853" width="13.7109375" style="144" customWidth="1"/>
    <col min="14854" max="14854" width="16.42578125" style="144" customWidth="1"/>
    <col min="14855" max="14855" width="22.28515625" style="144" customWidth="1"/>
    <col min="14856" max="14856" width="21.28515625" style="144" customWidth="1"/>
    <col min="14857" max="15104" width="11.42578125" style="144"/>
    <col min="15105" max="15105" width="3.7109375" style="144" customWidth="1"/>
    <col min="15106" max="15106" width="27.7109375" style="144" customWidth="1"/>
    <col min="15107" max="15107" width="15.85546875" style="144" customWidth="1"/>
    <col min="15108" max="15108" width="82" style="144" customWidth="1"/>
    <col min="15109" max="15109" width="13.7109375" style="144" customWidth="1"/>
    <col min="15110" max="15110" width="16.42578125" style="144" customWidth="1"/>
    <col min="15111" max="15111" width="22.28515625" style="144" customWidth="1"/>
    <col min="15112" max="15112" width="21.28515625" style="144" customWidth="1"/>
    <col min="15113" max="15360" width="11.42578125" style="144"/>
    <col min="15361" max="15361" width="3.7109375" style="144" customWidth="1"/>
    <col min="15362" max="15362" width="27.7109375" style="144" customWidth="1"/>
    <col min="15363" max="15363" width="15.85546875" style="144" customWidth="1"/>
    <col min="15364" max="15364" width="82" style="144" customWidth="1"/>
    <col min="15365" max="15365" width="13.7109375" style="144" customWidth="1"/>
    <col min="15366" max="15366" width="16.42578125" style="144" customWidth="1"/>
    <col min="15367" max="15367" width="22.28515625" style="144" customWidth="1"/>
    <col min="15368" max="15368" width="21.28515625" style="144" customWidth="1"/>
    <col min="15369" max="15616" width="11.42578125" style="144"/>
    <col min="15617" max="15617" width="3.7109375" style="144" customWidth="1"/>
    <col min="15618" max="15618" width="27.7109375" style="144" customWidth="1"/>
    <col min="15619" max="15619" width="15.85546875" style="144" customWidth="1"/>
    <col min="15620" max="15620" width="82" style="144" customWidth="1"/>
    <col min="15621" max="15621" width="13.7109375" style="144" customWidth="1"/>
    <col min="15622" max="15622" width="16.42578125" style="144" customWidth="1"/>
    <col min="15623" max="15623" width="22.28515625" style="144" customWidth="1"/>
    <col min="15624" max="15624" width="21.28515625" style="144" customWidth="1"/>
    <col min="15625" max="15872" width="11.42578125" style="144"/>
    <col min="15873" max="15873" width="3.7109375" style="144" customWidth="1"/>
    <col min="15874" max="15874" width="27.7109375" style="144" customWidth="1"/>
    <col min="15875" max="15875" width="15.85546875" style="144" customWidth="1"/>
    <col min="15876" max="15876" width="82" style="144" customWidth="1"/>
    <col min="15877" max="15877" width="13.7109375" style="144" customWidth="1"/>
    <col min="15878" max="15878" width="16.42578125" style="144" customWidth="1"/>
    <col min="15879" max="15879" width="22.28515625" style="144" customWidth="1"/>
    <col min="15880" max="15880" width="21.28515625" style="144" customWidth="1"/>
    <col min="15881" max="16128" width="11.42578125" style="144"/>
    <col min="16129" max="16129" width="3.7109375" style="144" customWidth="1"/>
    <col min="16130" max="16130" width="27.7109375" style="144" customWidth="1"/>
    <col min="16131" max="16131" width="15.85546875" style="144" customWidth="1"/>
    <col min="16132" max="16132" width="82" style="144" customWidth="1"/>
    <col min="16133" max="16133" width="13.7109375" style="144" customWidth="1"/>
    <col min="16134" max="16134" width="16.42578125" style="144" customWidth="1"/>
    <col min="16135" max="16135" width="22.28515625" style="144" customWidth="1"/>
    <col min="16136" max="16136" width="21.28515625" style="144" customWidth="1"/>
    <col min="16137" max="16384" width="11.42578125" style="144"/>
  </cols>
  <sheetData>
    <row r="1" spans="1:19" s="783" customFormat="1" ht="24.75" customHeight="1" x14ac:dyDescent="0.3">
      <c r="A1" s="779"/>
      <c r="B1" s="780"/>
      <c r="C1" s="1348" t="s">
        <v>2066</v>
      </c>
      <c r="D1" s="1348"/>
      <c r="E1" s="1349" t="s">
        <v>965</v>
      </c>
      <c r="F1" s="781"/>
      <c r="G1" s="781"/>
      <c r="H1" s="781"/>
      <c r="I1" s="782"/>
      <c r="J1" s="782"/>
      <c r="K1" s="782"/>
      <c r="L1" s="782"/>
      <c r="M1" s="782"/>
      <c r="N1" s="782"/>
      <c r="O1" s="782"/>
      <c r="P1" s="782"/>
      <c r="Q1" s="782"/>
      <c r="R1" s="782"/>
      <c r="S1" s="782"/>
    </row>
    <row r="2" spans="1:19" s="783" customFormat="1" ht="30.75" customHeight="1" thickBot="1" x14ac:dyDescent="0.3">
      <c r="A2" s="779"/>
      <c r="B2" s="784"/>
      <c r="C2" s="1351" t="s">
        <v>2067</v>
      </c>
      <c r="D2" s="1351"/>
      <c r="E2" s="1350"/>
      <c r="F2" s="785"/>
      <c r="G2" s="785"/>
      <c r="H2" s="786"/>
      <c r="I2" s="787"/>
      <c r="J2" s="787"/>
      <c r="K2" s="787"/>
      <c r="L2" s="787"/>
      <c r="M2" s="787"/>
      <c r="N2" s="787"/>
      <c r="O2" s="787"/>
      <c r="P2" s="787"/>
      <c r="Q2" s="787"/>
      <c r="R2" s="787"/>
      <c r="S2" s="787"/>
    </row>
    <row r="3" spans="1:19" ht="18.75" customHeight="1" x14ac:dyDescent="0.25">
      <c r="B3" s="1352" t="s">
        <v>163</v>
      </c>
      <c r="C3" s="789" t="s">
        <v>162</v>
      </c>
      <c r="D3" s="1353">
        <v>45162</v>
      </c>
      <c r="E3" s="1354"/>
      <c r="F3" s="790"/>
      <c r="G3" s="790"/>
      <c r="H3" s="790"/>
    </row>
    <row r="4" spans="1:19" ht="18.75" customHeight="1" x14ac:dyDescent="0.25">
      <c r="B4" s="1337"/>
      <c r="C4" s="791" t="s">
        <v>2068</v>
      </c>
      <c r="D4" s="1355">
        <f>+D3+100</f>
        <v>45262</v>
      </c>
      <c r="E4" s="1356"/>
      <c r="F4" s="790"/>
      <c r="G4" s="790"/>
      <c r="H4" s="790"/>
    </row>
    <row r="5" spans="1:19" ht="18.75" customHeight="1" x14ac:dyDescent="0.25">
      <c r="B5" s="792" t="s">
        <v>2069</v>
      </c>
      <c r="C5" s="1344" t="s">
        <v>2070</v>
      </c>
      <c r="D5" s="1325"/>
      <c r="E5" s="1326"/>
      <c r="F5" s="793"/>
      <c r="G5" s="793"/>
      <c r="H5" s="793"/>
    </row>
    <row r="6" spans="1:19" ht="18.75" customHeight="1" x14ac:dyDescent="0.25">
      <c r="B6" s="792" t="s">
        <v>2071</v>
      </c>
      <c r="C6" s="1344" t="s">
        <v>2072</v>
      </c>
      <c r="D6" s="1325"/>
      <c r="E6" s="1326"/>
      <c r="F6" s="793"/>
      <c r="G6" s="793"/>
      <c r="H6" s="793"/>
    </row>
    <row r="7" spans="1:19" ht="18.75" customHeight="1" x14ac:dyDescent="0.25">
      <c r="B7" s="792" t="s">
        <v>302</v>
      </c>
      <c r="C7" s="1344" t="s">
        <v>2073</v>
      </c>
      <c r="D7" s="1325"/>
      <c r="E7" s="1326"/>
      <c r="F7" s="794"/>
      <c r="G7" s="794"/>
      <c r="H7" s="794"/>
    </row>
    <row r="8" spans="1:19" ht="18.75" customHeight="1" x14ac:dyDescent="0.25">
      <c r="B8" s="792" t="s">
        <v>88</v>
      </c>
      <c r="C8" s="1344" t="s">
        <v>1336</v>
      </c>
      <c r="D8" s="1325"/>
      <c r="E8" s="1326"/>
      <c r="F8" s="794"/>
      <c r="G8" s="794"/>
      <c r="H8" s="794"/>
    </row>
    <row r="9" spans="1:19" ht="18.75" customHeight="1" x14ac:dyDescent="0.25">
      <c r="B9" s="792" t="s">
        <v>2074</v>
      </c>
      <c r="C9" s="1344" t="s">
        <v>308</v>
      </c>
      <c r="D9" s="1325"/>
      <c r="E9" s="1326"/>
      <c r="F9" s="794"/>
      <c r="G9" s="794"/>
      <c r="H9" s="794"/>
    </row>
    <row r="10" spans="1:19" ht="18.75" customHeight="1" x14ac:dyDescent="0.25">
      <c r="B10" s="792" t="s">
        <v>2075</v>
      </c>
      <c r="C10" s="1344" t="s">
        <v>3079</v>
      </c>
      <c r="D10" s="1325"/>
      <c r="E10" s="1326"/>
      <c r="F10" s="793"/>
      <c r="G10" s="793"/>
      <c r="H10" s="793"/>
    </row>
    <row r="11" spans="1:19" ht="18.75" customHeight="1" x14ac:dyDescent="0.25">
      <c r="B11" s="826" t="s">
        <v>2076</v>
      </c>
      <c r="C11" s="1357" t="s">
        <v>2148</v>
      </c>
      <c r="D11" s="1358"/>
      <c r="E11" s="1359"/>
      <c r="F11" s="794"/>
      <c r="G11" s="794"/>
      <c r="H11" s="794"/>
    </row>
    <row r="12" spans="1:19" ht="18.75" customHeight="1" thickBot="1" x14ac:dyDescent="0.3">
      <c r="B12" s="795" t="s">
        <v>2077</v>
      </c>
      <c r="C12" s="1345">
        <v>100000</v>
      </c>
      <c r="D12" s="1346"/>
      <c r="E12" s="1347"/>
      <c r="F12" s="796"/>
      <c r="G12" s="796"/>
      <c r="H12" s="796"/>
    </row>
    <row r="13" spans="1:19" ht="18.75" customHeight="1" thickBot="1" x14ac:dyDescent="0.3">
      <c r="B13" s="1323" t="s">
        <v>2078</v>
      </c>
      <c r="C13" s="797" t="s">
        <v>2079</v>
      </c>
      <c r="D13" s="798" t="s">
        <v>2080</v>
      </c>
      <c r="E13" s="799" t="s">
        <v>2081</v>
      </c>
      <c r="F13" s="796"/>
      <c r="G13" s="796"/>
      <c r="H13" s="796"/>
    </row>
    <row r="14" spans="1:19" ht="18.75" customHeight="1" x14ac:dyDescent="0.25">
      <c r="B14" s="1323"/>
      <c r="C14" s="800">
        <v>210503001</v>
      </c>
      <c r="D14" s="801" t="s">
        <v>3107</v>
      </c>
      <c r="E14" s="802">
        <v>50000</v>
      </c>
      <c r="F14" s="803"/>
      <c r="G14" s="803"/>
      <c r="H14" s="803"/>
    </row>
    <row r="15" spans="1:19" ht="18.75" customHeight="1" x14ac:dyDescent="0.25">
      <c r="B15" s="1323"/>
      <c r="C15" s="800"/>
      <c r="D15" s="801" t="s">
        <v>3108</v>
      </c>
      <c r="E15" s="802">
        <v>10000</v>
      </c>
      <c r="F15" s="803"/>
      <c r="G15" s="803"/>
      <c r="H15" s="803"/>
    </row>
    <row r="16" spans="1:19" ht="18.75" customHeight="1" x14ac:dyDescent="0.25">
      <c r="B16" s="1323"/>
      <c r="C16" s="800"/>
      <c r="D16" s="801" t="s">
        <v>3109</v>
      </c>
      <c r="E16" s="802">
        <v>5000</v>
      </c>
      <c r="F16" s="803"/>
      <c r="G16" s="803"/>
      <c r="H16" s="803"/>
    </row>
    <row r="17" spans="1:8" ht="18.75" customHeight="1" x14ac:dyDescent="0.25">
      <c r="B17" s="792" t="s">
        <v>2083</v>
      </c>
      <c r="C17" s="1324">
        <f>SUM(E14:E16)</f>
        <v>65000</v>
      </c>
      <c r="D17" s="1325"/>
      <c r="E17" s="1326"/>
      <c r="F17" s="796"/>
      <c r="G17" s="796"/>
      <c r="H17" s="796"/>
    </row>
    <row r="18" spans="1:8" ht="18.75" customHeight="1" x14ac:dyDescent="0.25">
      <c r="B18" s="792" t="s">
        <v>2084</v>
      </c>
      <c r="C18" s="1327">
        <f>+C17/C12</f>
        <v>0.65</v>
      </c>
      <c r="D18" s="1328"/>
      <c r="E18" s="1329"/>
      <c r="F18" s="805"/>
      <c r="G18" s="805"/>
      <c r="H18" s="805"/>
    </row>
    <row r="19" spans="1:8" ht="18.75" customHeight="1" x14ac:dyDescent="0.25">
      <c r="B19" s="792" t="s">
        <v>2085</v>
      </c>
      <c r="C19" s="1344">
        <v>1</v>
      </c>
      <c r="D19" s="1325"/>
      <c r="E19" s="1326"/>
      <c r="F19" s="793"/>
      <c r="G19" s="793"/>
      <c r="H19" s="793"/>
    </row>
    <row r="20" spans="1:8" ht="18.75" customHeight="1" x14ac:dyDescent="0.25">
      <c r="B20" s="1337" t="s">
        <v>2086</v>
      </c>
      <c r="C20" s="806" t="s">
        <v>2087</v>
      </c>
      <c r="D20" s="807"/>
      <c r="E20" s="808"/>
      <c r="F20" s="793"/>
      <c r="G20" s="793"/>
      <c r="H20" s="793"/>
    </row>
    <row r="21" spans="1:8" ht="18.75" customHeight="1" x14ac:dyDescent="0.25">
      <c r="B21" s="1337"/>
      <c r="C21" s="806" t="s">
        <v>2088</v>
      </c>
      <c r="D21" s="809" t="s">
        <v>2089</v>
      </c>
      <c r="E21" s="808"/>
      <c r="F21" s="793"/>
      <c r="G21" s="793"/>
      <c r="H21" s="793"/>
    </row>
    <row r="22" spans="1:8" ht="18.75" customHeight="1" x14ac:dyDescent="0.25">
      <c r="B22" s="1337"/>
      <c r="C22" s="806" t="s">
        <v>2090</v>
      </c>
      <c r="D22" s="807"/>
      <c r="E22" s="808"/>
      <c r="F22" s="793"/>
      <c r="G22" s="793"/>
      <c r="H22" s="793"/>
    </row>
    <row r="23" spans="1:8" ht="18.75" customHeight="1" x14ac:dyDescent="0.25">
      <c r="B23" s="792" t="s">
        <v>2091</v>
      </c>
      <c r="C23" s="1338" t="s">
        <v>2092</v>
      </c>
      <c r="D23" s="1321"/>
      <c r="E23" s="1322"/>
      <c r="F23" s="793"/>
      <c r="G23" s="793"/>
      <c r="H23" s="793"/>
    </row>
    <row r="24" spans="1:8" ht="18.75" customHeight="1" x14ac:dyDescent="0.25">
      <c r="B24" s="792" t="s">
        <v>153</v>
      </c>
      <c r="C24" s="1338" t="s">
        <v>2093</v>
      </c>
      <c r="D24" s="1321"/>
      <c r="E24" s="1322"/>
      <c r="F24" s="793"/>
      <c r="G24" s="793"/>
      <c r="H24" s="793"/>
    </row>
    <row r="25" spans="1:8" ht="18.75" customHeight="1" thickBot="1" x14ac:dyDescent="0.3">
      <c r="B25" s="810" t="s">
        <v>2094</v>
      </c>
      <c r="C25" s="1339">
        <v>4</v>
      </c>
      <c r="D25" s="1340"/>
      <c r="E25" s="808" t="s">
        <v>2095</v>
      </c>
      <c r="F25" s="793"/>
      <c r="G25" s="793"/>
      <c r="H25" s="793"/>
    </row>
    <row r="26" spans="1:8" ht="48.75" x14ac:dyDescent="0.25">
      <c r="A26" s="788" t="s">
        <v>2096</v>
      </c>
      <c r="B26" s="864" t="s">
        <v>2097</v>
      </c>
      <c r="C26" s="1341" t="s">
        <v>2231</v>
      </c>
      <c r="D26" s="1342"/>
      <c r="E26" s="1343"/>
      <c r="F26" s="793"/>
      <c r="G26" s="793"/>
      <c r="H26" s="793"/>
    </row>
    <row r="27" spans="1:8" ht="15.75" x14ac:dyDescent="0.25">
      <c r="B27" s="811" t="s">
        <v>2098</v>
      </c>
      <c r="C27" s="1317" t="s">
        <v>2953</v>
      </c>
      <c r="D27" s="1318"/>
      <c r="E27" s="1319"/>
      <c r="F27" s="812"/>
      <c r="G27" s="812"/>
      <c r="H27" s="812"/>
    </row>
    <row r="28" spans="1:8" ht="22.5" customHeight="1" x14ac:dyDescent="0.25">
      <c r="A28" s="788" t="s">
        <v>2099</v>
      </c>
      <c r="B28" s="811" t="s">
        <v>2100</v>
      </c>
      <c r="C28" s="1320" t="s">
        <v>2858</v>
      </c>
      <c r="D28" s="1321"/>
      <c r="E28" s="1322"/>
      <c r="F28" s="812"/>
      <c r="G28" s="812"/>
      <c r="H28" s="812"/>
    </row>
    <row r="29" spans="1:8" ht="111.75" x14ac:dyDescent="0.25">
      <c r="A29" s="788" t="s">
        <v>2232</v>
      </c>
      <c r="B29" s="811" t="s">
        <v>2103</v>
      </c>
      <c r="C29" s="1320" t="s">
        <v>2954</v>
      </c>
      <c r="D29" s="1321"/>
      <c r="E29" s="1322"/>
      <c r="F29" s="813"/>
      <c r="G29" s="813"/>
      <c r="H29" s="813"/>
    </row>
    <row r="30" spans="1:8" ht="15.75" x14ac:dyDescent="0.25">
      <c r="B30" s="1330" t="s">
        <v>2105</v>
      </c>
      <c r="C30" s="814" t="s">
        <v>2106</v>
      </c>
      <c r="D30" s="815"/>
      <c r="E30" s="816"/>
      <c r="F30" s="817"/>
      <c r="G30" s="817"/>
      <c r="H30" s="817"/>
    </row>
    <row r="31" spans="1:8" ht="16.5" thickBot="1" x14ac:dyDescent="0.3">
      <c r="B31" s="1331"/>
      <c r="C31" s="814" t="s">
        <v>2107</v>
      </c>
      <c r="D31" s="97" t="s">
        <v>2089</v>
      </c>
      <c r="E31" s="816"/>
      <c r="F31" s="817"/>
      <c r="G31" s="817"/>
      <c r="H31" s="817"/>
    </row>
    <row r="32" spans="1:8" ht="18.75" customHeight="1" x14ac:dyDescent="0.25">
      <c r="B32" s="818" t="s">
        <v>2108</v>
      </c>
      <c r="C32" s="1332" t="s">
        <v>2957</v>
      </c>
      <c r="D32" s="1333"/>
      <c r="E32" s="1334" t="s">
        <v>2109</v>
      </c>
      <c r="F32" s="819"/>
      <c r="G32" s="819"/>
      <c r="H32" s="819"/>
    </row>
    <row r="33" spans="1:8" ht="96" x14ac:dyDescent="0.25">
      <c r="A33" s="865" t="s">
        <v>2136</v>
      </c>
      <c r="B33" s="820" t="s">
        <v>2111</v>
      </c>
      <c r="C33" s="1335" t="s">
        <v>2149</v>
      </c>
      <c r="D33" s="1336"/>
      <c r="E33" s="1334"/>
      <c r="F33" s="821"/>
      <c r="G33" s="821"/>
      <c r="H33" s="821"/>
    </row>
    <row r="34" spans="1:8" ht="15.75" x14ac:dyDescent="0.25">
      <c r="B34" s="973" t="s">
        <v>2108</v>
      </c>
      <c r="C34" s="1311" t="s">
        <v>2955</v>
      </c>
      <c r="D34" s="1312"/>
      <c r="E34" s="1313" t="s">
        <v>2112</v>
      </c>
      <c r="F34" s="819"/>
      <c r="G34" s="819"/>
      <c r="H34" s="819"/>
    </row>
    <row r="35" spans="1:8" ht="81" thickBot="1" x14ac:dyDescent="0.3">
      <c r="A35" s="788">
        <v>11111</v>
      </c>
      <c r="B35" s="974" t="s">
        <v>2114</v>
      </c>
      <c r="C35" s="1315" t="s">
        <v>2956</v>
      </c>
      <c r="D35" s="1316"/>
      <c r="E35" s="1314"/>
      <c r="F35" s="821"/>
      <c r="G35" s="821"/>
      <c r="H35" s="821"/>
    </row>
  </sheetData>
  <mergeCells count="33">
    <mergeCell ref="B3:B4"/>
    <mergeCell ref="D3:E3"/>
    <mergeCell ref="D4:E4"/>
    <mergeCell ref="C10:E10"/>
    <mergeCell ref="C11:E11"/>
    <mergeCell ref="C12:E12"/>
    <mergeCell ref="C1:D1"/>
    <mergeCell ref="E1:E2"/>
    <mergeCell ref="C2:D2"/>
    <mergeCell ref="C5:E5"/>
    <mergeCell ref="C6:E6"/>
    <mergeCell ref="C7:E7"/>
    <mergeCell ref="C8:E8"/>
    <mergeCell ref="C9:E9"/>
    <mergeCell ref="B13:B16"/>
    <mergeCell ref="C17:E17"/>
    <mergeCell ref="C18:E18"/>
    <mergeCell ref="B30:B31"/>
    <mergeCell ref="C32:D32"/>
    <mergeCell ref="E32:E33"/>
    <mergeCell ref="C33:D33"/>
    <mergeCell ref="B20:B22"/>
    <mergeCell ref="C23:E23"/>
    <mergeCell ref="C24:E24"/>
    <mergeCell ref="C25:D25"/>
    <mergeCell ref="C26:E26"/>
    <mergeCell ref="C27:E27"/>
    <mergeCell ref="C19:E19"/>
    <mergeCell ref="C34:D34"/>
    <mergeCell ref="E34:E35"/>
    <mergeCell ref="C35:D35"/>
    <mergeCell ref="C28:E28"/>
    <mergeCell ref="C29:E29"/>
  </mergeCell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00FFFF"/>
  </sheetPr>
  <dimension ref="A1:X55"/>
  <sheetViews>
    <sheetView zoomScaleNormal="100" workbookViewId="0">
      <selection activeCell="C15" sqref="C15:D15"/>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8.140625" style="135" customWidth="1"/>
    <col min="5" max="5" width="11.140625" style="102" customWidth="1"/>
    <col min="6" max="6" width="6.7109375"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2066</v>
      </c>
      <c r="E1" s="151"/>
      <c r="F1" s="151"/>
      <c r="G1" s="151"/>
      <c r="H1" s="151"/>
      <c r="I1" s="151"/>
      <c r="J1" s="152"/>
      <c r="K1" s="145"/>
    </row>
    <row r="2" spans="1:14" ht="22.5" x14ac:dyDescent="0.3">
      <c r="B2" s="159"/>
      <c r="C2" s="239"/>
      <c r="D2" s="145" t="s">
        <v>359</v>
      </c>
      <c r="E2" s="145"/>
      <c r="F2" s="146"/>
      <c r="G2" s="146"/>
      <c r="H2" s="146"/>
      <c r="I2" s="146" t="s">
        <v>309</v>
      </c>
      <c r="J2" s="153" t="s">
        <v>2499</v>
      </c>
      <c r="K2" s="270"/>
      <c r="L2" s="116"/>
    </row>
    <row r="3" spans="1:14" ht="20.25" x14ac:dyDescent="0.3">
      <c r="B3" s="159"/>
      <c r="C3" s="239"/>
      <c r="D3" s="147" t="s">
        <v>3078</v>
      </c>
      <c r="E3" s="145"/>
      <c r="F3" s="145"/>
      <c r="G3" s="145"/>
      <c r="H3" s="145"/>
      <c r="I3" s="145"/>
      <c r="J3" s="154"/>
      <c r="K3" s="271"/>
      <c r="L3" s="116"/>
    </row>
    <row r="4" spans="1:14" s="56" customFormat="1" ht="15.75" x14ac:dyDescent="0.25">
      <c r="A4" s="133"/>
      <c r="B4" s="161"/>
      <c r="C4" s="240" t="s">
        <v>86</v>
      </c>
      <c r="D4" s="72" t="s">
        <v>935</v>
      </c>
      <c r="E4" s="149"/>
      <c r="F4" s="165"/>
      <c r="G4" s="165"/>
      <c r="H4" s="165"/>
      <c r="I4" s="165"/>
      <c r="J4" s="155"/>
      <c r="K4" s="272"/>
      <c r="L4" s="129"/>
      <c r="N4" s="144"/>
    </row>
    <row r="5" spans="1:14" s="56" customFormat="1" ht="15.75" x14ac:dyDescent="0.25">
      <c r="A5" s="133"/>
      <c r="B5" s="161"/>
      <c r="C5" s="240" t="s">
        <v>305</v>
      </c>
      <c r="D5" s="149" t="s">
        <v>306</v>
      </c>
      <c r="E5" s="1139" t="s">
        <v>307</v>
      </c>
      <c r="F5" s="1139"/>
      <c r="G5" s="1140" t="s">
        <v>315</v>
      </c>
      <c r="H5" s="1140"/>
      <c r="I5" s="1140"/>
      <c r="J5" s="1010" t="s">
        <v>3083</v>
      </c>
      <c r="K5" s="165"/>
      <c r="L5" s="129"/>
      <c r="N5" s="144"/>
    </row>
    <row r="6" spans="1:14" s="56" customFormat="1" ht="15.75" x14ac:dyDescent="0.25">
      <c r="A6" s="133"/>
      <c r="B6" s="161"/>
      <c r="C6" s="241" t="s">
        <v>302</v>
      </c>
      <c r="D6" s="150" t="s">
        <v>151</v>
      </c>
      <c r="E6" s="1141">
        <v>45162</v>
      </c>
      <c r="F6" s="1141"/>
      <c r="G6" s="166" t="s">
        <v>311</v>
      </c>
      <c r="H6" s="166"/>
      <c r="I6" s="224">
        <v>1</v>
      </c>
      <c r="J6" s="246" t="s">
        <v>308</v>
      </c>
      <c r="K6" s="273"/>
      <c r="L6" s="129"/>
    </row>
    <row r="7" spans="1:14" s="56" customFormat="1" ht="15.75" x14ac:dyDescent="0.25">
      <c r="A7" s="133"/>
      <c r="B7" s="161"/>
      <c r="C7" s="241" t="s">
        <v>88</v>
      </c>
      <c r="D7" s="150" t="s">
        <v>152</v>
      </c>
      <c r="E7" s="1141">
        <f>+E6+10</f>
        <v>45172</v>
      </c>
      <c r="F7" s="1141"/>
      <c r="G7" s="167" t="s">
        <v>312</v>
      </c>
      <c r="H7" s="167"/>
      <c r="I7" s="224">
        <v>0</v>
      </c>
      <c r="J7" s="247"/>
      <c r="K7" s="274"/>
      <c r="L7" s="129"/>
    </row>
    <row r="8" spans="1:14" ht="15.75" thickBot="1" x14ac:dyDescent="0.3">
      <c r="B8" s="159"/>
      <c r="C8" s="289"/>
      <c r="D8" s="156"/>
      <c r="E8" s="157"/>
      <c r="F8" s="157"/>
      <c r="G8" s="243" t="s">
        <v>313</v>
      </c>
      <c r="H8" s="243"/>
      <c r="I8" s="244" t="s">
        <v>314</v>
      </c>
      <c r="J8" s="158"/>
      <c r="K8" s="168"/>
      <c r="L8" s="116"/>
    </row>
    <row r="9" spans="1:14" ht="15.75" thickBot="1" x14ac:dyDescent="0.3">
      <c r="B9" s="159"/>
      <c r="C9" s="164"/>
      <c r="D9" s="164"/>
      <c r="E9" s="143"/>
      <c r="G9" s="168"/>
      <c r="H9" s="168"/>
      <c r="I9" s="225"/>
      <c r="J9" s="143"/>
      <c r="K9" s="168"/>
      <c r="L9" s="116"/>
    </row>
    <row r="10" spans="1:14" ht="15.75" thickBot="1" x14ac:dyDescent="0.3">
      <c r="C10" s="1270" t="s">
        <v>301</v>
      </c>
      <c r="D10" s="1271"/>
      <c r="E10" s="1512" t="s">
        <v>244</v>
      </c>
      <c r="F10" s="1276" t="s">
        <v>318</v>
      </c>
      <c r="G10" s="1276"/>
      <c r="H10" s="1276"/>
      <c r="I10" s="1277" t="s">
        <v>245</v>
      </c>
      <c r="J10" s="1278"/>
      <c r="K10" s="116"/>
      <c r="L10" s="116"/>
    </row>
    <row r="11" spans="1:14" s="132" customFormat="1" ht="15.75" thickBot="1" x14ac:dyDescent="0.3">
      <c r="A11" s="136"/>
      <c r="B11" s="137"/>
      <c r="C11" s="1497"/>
      <c r="D11" s="1498"/>
      <c r="E11" s="1513"/>
      <c r="F11" s="285" t="s">
        <v>311</v>
      </c>
      <c r="G11" s="285" t="s">
        <v>312</v>
      </c>
      <c r="H11" s="285" t="s">
        <v>313</v>
      </c>
      <c r="I11" s="1500"/>
      <c r="J11" s="1501"/>
      <c r="K11" s="275"/>
      <c r="L11" s="116"/>
    </row>
    <row r="12" spans="1:14" s="132" customFormat="1" ht="15" customHeight="1" x14ac:dyDescent="0.2">
      <c r="A12" s="136"/>
      <c r="B12" s="137" t="s">
        <v>356</v>
      </c>
      <c r="C12" s="1495"/>
      <c r="D12" s="1511"/>
      <c r="E12" s="286"/>
      <c r="F12" s="286"/>
      <c r="G12" s="286"/>
      <c r="H12" s="286"/>
      <c r="I12" s="1495"/>
      <c r="J12" s="1496"/>
      <c r="K12" s="233"/>
      <c r="L12" s="276"/>
    </row>
    <row r="13" spans="1:14" ht="15.75" customHeight="1" x14ac:dyDescent="0.25">
      <c r="A13" s="133">
        <v>1</v>
      </c>
      <c r="C13" s="1509" t="s">
        <v>942</v>
      </c>
      <c r="D13" s="1510"/>
      <c r="E13" s="138"/>
      <c r="F13" s="138">
        <f t="shared" ref="F13:F16" si="0">SUMIF(E13,G$6,I$6)</f>
        <v>0</v>
      </c>
      <c r="G13" s="138">
        <f t="shared" ref="G13:G16" si="1">SUMIF(G$7,E13,I$6)</f>
        <v>0</v>
      </c>
      <c r="H13" s="138">
        <f>SUMIF(E13,G$8,I$6)</f>
        <v>0</v>
      </c>
      <c r="I13" s="1390"/>
      <c r="J13" s="1391"/>
      <c r="K13" s="277"/>
      <c r="L13" s="276"/>
      <c r="M13" s="143"/>
    </row>
    <row r="14" spans="1:14" ht="15.75" customHeight="1" x14ac:dyDescent="0.25">
      <c r="A14" s="133">
        <v>1</v>
      </c>
      <c r="C14" s="1509" t="s">
        <v>943</v>
      </c>
      <c r="D14" s="1510"/>
      <c r="E14" s="138"/>
      <c r="F14" s="138">
        <f t="shared" si="0"/>
        <v>0</v>
      </c>
      <c r="G14" s="138">
        <f t="shared" si="1"/>
        <v>0</v>
      </c>
      <c r="H14" s="138">
        <f t="shared" ref="H14:H16" si="2">SUMIF(E14,G$8,I$6)</f>
        <v>0</v>
      </c>
      <c r="I14" s="1390"/>
      <c r="J14" s="1391"/>
      <c r="K14" s="277"/>
      <c r="L14" s="278"/>
      <c r="M14" s="143"/>
    </row>
    <row r="15" spans="1:14" ht="31.5" x14ac:dyDescent="0.25">
      <c r="A15" s="133">
        <v>11</v>
      </c>
      <c r="C15" s="1509" t="s">
        <v>944</v>
      </c>
      <c r="D15" s="1510"/>
      <c r="E15" s="138"/>
      <c r="F15" s="138">
        <f t="shared" si="0"/>
        <v>0</v>
      </c>
      <c r="G15" s="138">
        <f t="shared" si="1"/>
        <v>0</v>
      </c>
      <c r="H15" s="138">
        <f t="shared" si="2"/>
        <v>0</v>
      </c>
      <c r="I15" s="1390"/>
      <c r="J15" s="1391"/>
      <c r="K15" s="277"/>
      <c r="L15" s="278"/>
      <c r="M15" s="143"/>
    </row>
    <row r="16" spans="1:14" ht="31.5" x14ac:dyDescent="0.25">
      <c r="A16" s="133">
        <v>11</v>
      </c>
      <c r="C16" s="1509" t="s">
        <v>945</v>
      </c>
      <c r="D16" s="1510"/>
      <c r="E16" s="138"/>
      <c r="F16" s="138">
        <f t="shared" si="0"/>
        <v>0</v>
      </c>
      <c r="G16" s="138">
        <f t="shared" si="1"/>
        <v>0</v>
      </c>
      <c r="H16" s="138">
        <f t="shared" si="2"/>
        <v>0</v>
      </c>
      <c r="I16" s="298"/>
      <c r="J16" s="299"/>
      <c r="K16" s="277"/>
      <c r="L16" s="278"/>
      <c r="M16" s="143"/>
    </row>
    <row r="17" spans="1:13" ht="16.5" x14ac:dyDescent="0.25">
      <c r="A17" s="133">
        <v>1</v>
      </c>
      <c r="C17" s="1509" t="s">
        <v>2958</v>
      </c>
      <c r="D17" s="1510"/>
      <c r="E17" s="138"/>
      <c r="F17" s="138">
        <f t="shared" ref="F17:F33" si="3">SUMIF(E17,G$6,I$6)</f>
        <v>0</v>
      </c>
      <c r="G17" s="138">
        <f t="shared" ref="G17:G33" si="4">SUMIF(G$7,E17,I$6)</f>
        <v>0</v>
      </c>
      <c r="H17" s="138">
        <f t="shared" ref="H17:H33" si="5">SUMIF(E17,G$8,I$6)</f>
        <v>0</v>
      </c>
      <c r="I17" s="298"/>
      <c r="J17" s="299"/>
      <c r="K17" s="277"/>
      <c r="L17" s="278"/>
      <c r="M17" s="143"/>
    </row>
    <row r="18" spans="1:13" ht="15.75" customHeight="1" x14ac:dyDescent="0.25">
      <c r="A18" s="133">
        <v>1</v>
      </c>
      <c r="C18" s="1509" t="s">
        <v>946</v>
      </c>
      <c r="D18" s="1510"/>
      <c r="E18" s="138"/>
      <c r="F18" s="138">
        <f t="shared" si="3"/>
        <v>0</v>
      </c>
      <c r="G18" s="138">
        <f t="shared" si="4"/>
        <v>0</v>
      </c>
      <c r="H18" s="138">
        <f t="shared" si="5"/>
        <v>0</v>
      </c>
      <c r="I18" s="298"/>
      <c r="J18" s="299"/>
      <c r="K18" s="277"/>
      <c r="L18" s="278"/>
      <c r="M18" s="143"/>
    </row>
    <row r="19" spans="1:13" ht="15.75" customHeight="1" x14ac:dyDescent="0.25">
      <c r="A19" s="133">
        <v>1</v>
      </c>
      <c r="C19" s="1509" t="s">
        <v>947</v>
      </c>
      <c r="D19" s="1510"/>
      <c r="E19" s="138"/>
      <c r="F19" s="138">
        <f t="shared" si="3"/>
        <v>0</v>
      </c>
      <c r="G19" s="138">
        <f t="shared" si="4"/>
        <v>0</v>
      </c>
      <c r="H19" s="138">
        <f t="shared" si="5"/>
        <v>0</v>
      </c>
      <c r="I19" s="298"/>
      <c r="J19" s="299"/>
      <c r="K19" s="277"/>
      <c r="L19" s="278"/>
      <c r="M19" s="143"/>
    </row>
    <row r="20" spans="1:13" ht="15.75" customHeight="1" x14ac:dyDescent="0.25">
      <c r="A20" s="133">
        <v>1</v>
      </c>
      <c r="C20" s="1509" t="s">
        <v>948</v>
      </c>
      <c r="D20" s="1510"/>
      <c r="E20" s="138"/>
      <c r="F20" s="138">
        <f t="shared" si="3"/>
        <v>0</v>
      </c>
      <c r="G20" s="138">
        <f t="shared" si="4"/>
        <v>0</v>
      </c>
      <c r="H20" s="138">
        <f t="shared" si="5"/>
        <v>0</v>
      </c>
      <c r="I20" s="298"/>
      <c r="J20" s="299"/>
      <c r="K20" s="277"/>
      <c r="L20" s="278"/>
      <c r="M20" s="143"/>
    </row>
    <row r="21" spans="1:13" ht="31.5" x14ac:dyDescent="0.25">
      <c r="A21" s="133">
        <v>11</v>
      </c>
      <c r="C21" s="1509" t="s">
        <v>949</v>
      </c>
      <c r="D21" s="1510"/>
      <c r="E21" s="138"/>
      <c r="F21" s="138">
        <f t="shared" si="3"/>
        <v>0</v>
      </c>
      <c r="G21" s="138">
        <f t="shared" si="4"/>
        <v>0</v>
      </c>
      <c r="H21" s="138">
        <f t="shared" si="5"/>
        <v>0</v>
      </c>
      <c r="I21" s="298"/>
      <c r="J21" s="299"/>
      <c r="K21" s="277"/>
      <c r="L21" s="278"/>
      <c r="M21" s="143"/>
    </row>
    <row r="22" spans="1:13" ht="15.75" customHeight="1" x14ac:dyDescent="0.25">
      <c r="C22" s="1509" t="s">
        <v>950</v>
      </c>
      <c r="D22" s="1510"/>
      <c r="E22" s="138"/>
      <c r="F22" s="138">
        <f t="shared" si="3"/>
        <v>0</v>
      </c>
      <c r="G22" s="138">
        <f t="shared" si="4"/>
        <v>0</v>
      </c>
      <c r="H22" s="138">
        <f t="shared" si="5"/>
        <v>0</v>
      </c>
      <c r="I22" s="298"/>
      <c r="J22" s="299"/>
      <c r="K22" s="277"/>
      <c r="L22" s="278"/>
      <c r="M22" s="143"/>
    </row>
    <row r="23" spans="1:13" ht="31.5" x14ac:dyDescent="0.25">
      <c r="A23" s="133">
        <v>11</v>
      </c>
      <c r="C23" s="1509" t="s">
        <v>951</v>
      </c>
      <c r="D23" s="1510"/>
      <c r="E23" s="138"/>
      <c r="F23" s="138">
        <f t="shared" si="3"/>
        <v>0</v>
      </c>
      <c r="G23" s="138">
        <f t="shared" si="4"/>
        <v>0</v>
      </c>
      <c r="H23" s="138">
        <f t="shared" si="5"/>
        <v>0</v>
      </c>
      <c r="I23" s="298"/>
      <c r="J23" s="299"/>
      <c r="K23" s="277"/>
      <c r="L23" s="278"/>
      <c r="M23" s="143"/>
    </row>
    <row r="24" spans="1:13" ht="31.5" x14ac:dyDescent="0.25">
      <c r="A24" s="133">
        <v>11</v>
      </c>
      <c r="C24" s="1509" t="s">
        <v>952</v>
      </c>
      <c r="D24" s="1510"/>
      <c r="E24" s="138"/>
      <c r="F24" s="138">
        <f t="shared" si="3"/>
        <v>0</v>
      </c>
      <c r="G24" s="138">
        <f t="shared" si="4"/>
        <v>0</v>
      </c>
      <c r="H24" s="138">
        <f t="shared" si="5"/>
        <v>0</v>
      </c>
      <c r="I24" s="298"/>
      <c r="J24" s="299"/>
      <c r="K24" s="277"/>
      <c r="L24" s="278"/>
      <c r="M24" s="143"/>
    </row>
    <row r="25" spans="1:13" ht="16.5" x14ac:dyDescent="0.25">
      <c r="A25" s="133">
        <v>1</v>
      </c>
      <c r="C25" s="1509" t="s">
        <v>2960</v>
      </c>
      <c r="D25" s="1510"/>
      <c r="E25" s="138"/>
      <c r="F25" s="138">
        <f t="shared" si="3"/>
        <v>0</v>
      </c>
      <c r="G25" s="138">
        <f t="shared" si="4"/>
        <v>0</v>
      </c>
      <c r="H25" s="138">
        <f t="shared" si="5"/>
        <v>0</v>
      </c>
      <c r="I25" s="298"/>
      <c r="J25" s="299"/>
      <c r="K25" s="277"/>
      <c r="L25" s="278"/>
      <c r="M25" s="143"/>
    </row>
    <row r="26" spans="1:13" ht="15.75" customHeight="1" x14ac:dyDescent="0.25">
      <c r="A26" s="133">
        <v>1</v>
      </c>
      <c r="C26" s="1509" t="s">
        <v>953</v>
      </c>
      <c r="D26" s="1510"/>
      <c r="E26" s="138"/>
      <c r="F26" s="138">
        <f t="shared" si="3"/>
        <v>0</v>
      </c>
      <c r="G26" s="138">
        <f t="shared" si="4"/>
        <v>0</v>
      </c>
      <c r="H26" s="138">
        <f t="shared" si="5"/>
        <v>0</v>
      </c>
      <c r="I26" s="298"/>
      <c r="J26" s="299"/>
      <c r="K26" s="277"/>
      <c r="L26" s="278"/>
      <c r="M26" s="143"/>
    </row>
    <row r="27" spans="1:13" ht="15.75" customHeight="1" x14ac:dyDescent="0.25">
      <c r="A27" s="133">
        <v>1</v>
      </c>
      <c r="C27" s="1509" t="s">
        <v>2341</v>
      </c>
      <c r="D27" s="1510"/>
      <c r="E27" s="138"/>
      <c r="F27" s="138">
        <f t="shared" si="3"/>
        <v>0</v>
      </c>
      <c r="G27" s="138">
        <f t="shared" si="4"/>
        <v>0</v>
      </c>
      <c r="H27" s="138">
        <f t="shared" si="5"/>
        <v>0</v>
      </c>
      <c r="I27" s="298"/>
      <c r="J27" s="299"/>
      <c r="K27" s="277"/>
      <c r="L27" s="278"/>
      <c r="M27" s="143"/>
    </row>
    <row r="28" spans="1:13" ht="31.5" x14ac:dyDescent="0.25">
      <c r="A28" s="133">
        <v>11</v>
      </c>
      <c r="C28" s="1509" t="s">
        <v>954</v>
      </c>
      <c r="D28" s="1510"/>
      <c r="E28" s="138"/>
      <c r="F28" s="138">
        <f t="shared" si="3"/>
        <v>0</v>
      </c>
      <c r="G28" s="138">
        <f t="shared" si="4"/>
        <v>0</v>
      </c>
      <c r="H28" s="138">
        <f t="shared" si="5"/>
        <v>0</v>
      </c>
      <c r="I28" s="298"/>
      <c r="J28" s="299"/>
      <c r="K28" s="277"/>
      <c r="L28" s="278"/>
      <c r="M28" s="143"/>
    </row>
    <row r="29" spans="1:13" ht="15.75" customHeight="1" x14ac:dyDescent="0.25">
      <c r="A29" s="133">
        <v>1</v>
      </c>
      <c r="C29" s="1509" t="s">
        <v>955</v>
      </c>
      <c r="D29" s="1510"/>
      <c r="E29" s="138"/>
      <c r="F29" s="138">
        <f t="shared" si="3"/>
        <v>0</v>
      </c>
      <c r="G29" s="138">
        <f t="shared" si="4"/>
        <v>0</v>
      </c>
      <c r="H29" s="138">
        <f t="shared" si="5"/>
        <v>0</v>
      </c>
      <c r="I29" s="298"/>
      <c r="J29" s="299"/>
      <c r="K29" s="277"/>
      <c r="L29" s="278"/>
      <c r="M29" s="143"/>
    </row>
    <row r="30" spans="1:13" ht="31.5" x14ac:dyDescent="0.25">
      <c r="A30" s="133">
        <v>11</v>
      </c>
      <c r="C30" s="1509" t="s">
        <v>2959</v>
      </c>
      <c r="D30" s="1510"/>
      <c r="E30" s="138"/>
      <c r="F30" s="138">
        <f t="shared" si="3"/>
        <v>0</v>
      </c>
      <c r="G30" s="138">
        <f t="shared" si="4"/>
        <v>0</v>
      </c>
      <c r="H30" s="138">
        <f t="shared" si="5"/>
        <v>0</v>
      </c>
      <c r="I30" s="298"/>
      <c r="J30" s="299"/>
      <c r="K30" s="277"/>
      <c r="L30" s="278"/>
      <c r="M30" s="143"/>
    </row>
    <row r="31" spans="1:13" ht="31.5" x14ac:dyDescent="0.25">
      <c r="A31" s="133">
        <v>11</v>
      </c>
      <c r="C31" s="1509" t="s">
        <v>956</v>
      </c>
      <c r="D31" s="1510"/>
      <c r="E31" s="138"/>
      <c r="F31" s="138">
        <f t="shared" si="3"/>
        <v>0</v>
      </c>
      <c r="G31" s="138">
        <f t="shared" si="4"/>
        <v>0</v>
      </c>
      <c r="H31" s="138">
        <f t="shared" si="5"/>
        <v>0</v>
      </c>
      <c r="I31" s="298"/>
      <c r="J31" s="299"/>
      <c r="K31" s="277"/>
      <c r="L31" s="278"/>
      <c r="M31" s="143"/>
    </row>
    <row r="32" spans="1:13" ht="31.5" x14ac:dyDescent="0.25">
      <c r="A32" s="133">
        <v>11</v>
      </c>
      <c r="C32" s="1509" t="s">
        <v>957</v>
      </c>
      <c r="D32" s="1510"/>
      <c r="E32" s="138"/>
      <c r="F32" s="138">
        <f t="shared" si="3"/>
        <v>0</v>
      </c>
      <c r="G32" s="138">
        <f t="shared" si="4"/>
        <v>0</v>
      </c>
      <c r="H32" s="138">
        <f t="shared" si="5"/>
        <v>0</v>
      </c>
      <c r="I32" s="298"/>
      <c r="J32" s="299"/>
      <c r="K32" s="277"/>
      <c r="L32" s="278"/>
      <c r="M32" s="143"/>
    </row>
    <row r="33" spans="1:24" ht="31.5" x14ac:dyDescent="0.25">
      <c r="A33" s="133">
        <v>11</v>
      </c>
      <c r="C33" s="1509" t="s">
        <v>958</v>
      </c>
      <c r="D33" s="1510"/>
      <c r="E33" s="138" t="s">
        <v>311</v>
      </c>
      <c r="F33" s="138">
        <f t="shared" si="3"/>
        <v>1</v>
      </c>
      <c r="G33" s="138">
        <f t="shared" si="4"/>
        <v>0</v>
      </c>
      <c r="H33" s="138">
        <f t="shared" si="5"/>
        <v>0</v>
      </c>
      <c r="I33" s="298"/>
      <c r="J33" s="299"/>
      <c r="K33" s="277"/>
      <c r="L33" s="278"/>
      <c r="M33" s="143"/>
    </row>
    <row r="34" spans="1:24" x14ac:dyDescent="0.25">
      <c r="C34" s="1489"/>
      <c r="D34" s="1490"/>
      <c r="E34" s="138"/>
      <c r="F34" s="138"/>
      <c r="G34" s="138"/>
      <c r="H34" s="138"/>
      <c r="I34" s="1390"/>
      <c r="J34" s="1391"/>
      <c r="K34" s="279"/>
      <c r="L34" s="278"/>
      <c r="M34" s="143"/>
    </row>
    <row r="35" spans="1:24" ht="15.75" thickBot="1" x14ac:dyDescent="0.3">
      <c r="C35" s="1483"/>
      <c r="D35" s="1484"/>
      <c r="E35" s="115"/>
      <c r="F35" s="115"/>
      <c r="G35" s="115"/>
      <c r="H35" s="115"/>
      <c r="I35" s="1487"/>
      <c r="J35" s="1488"/>
      <c r="K35" s="249"/>
      <c r="L35" s="280"/>
    </row>
    <row r="36" spans="1:24" ht="22.5" x14ac:dyDescent="0.3">
      <c r="C36" s="164"/>
      <c r="D36" s="164"/>
      <c r="E36" s="143"/>
      <c r="F36" s="198" t="s">
        <v>311</v>
      </c>
      <c r="G36" s="198" t="s">
        <v>312</v>
      </c>
      <c r="H36" s="198" t="s">
        <v>313</v>
      </c>
      <c r="I36" s="226" t="s">
        <v>317</v>
      </c>
      <c r="J36" s="169"/>
      <c r="K36" s="169"/>
      <c r="M36" s="201"/>
      <c r="N36" s="201"/>
      <c r="O36" s="201"/>
      <c r="P36" s="201"/>
      <c r="Q36" s="201"/>
      <c r="R36" s="201"/>
      <c r="S36" s="201"/>
      <c r="T36" s="202"/>
      <c r="U36" s="201"/>
      <c r="V36" s="201"/>
    </row>
    <row r="37" spans="1:24" ht="23.25" thickBot="1" x14ac:dyDescent="0.35">
      <c r="E37" s="102" t="s">
        <v>316</v>
      </c>
      <c r="F37" s="104">
        <f>SUM(F13:F35)</f>
        <v>1</v>
      </c>
      <c r="G37" s="104">
        <f>SUM(G13:G35)</f>
        <v>0</v>
      </c>
      <c r="H37" s="104">
        <f>SUM(H13:H35)</f>
        <v>0</v>
      </c>
      <c r="I37" s="102">
        <f>+F37+G37</f>
        <v>1</v>
      </c>
      <c r="L37" s="201" t="s">
        <v>2776</v>
      </c>
      <c r="M37" s="295"/>
      <c r="N37" s="295"/>
      <c r="O37" s="295"/>
      <c r="P37" s="295"/>
      <c r="Q37" s="195"/>
      <c r="R37" s="1292" t="s">
        <v>350</v>
      </c>
      <c r="S37" s="1292"/>
      <c r="T37" s="1292"/>
      <c r="U37" s="1292"/>
      <c r="V37" s="1292"/>
    </row>
    <row r="38" spans="1:24" ht="15.75" thickBot="1" x14ac:dyDescent="0.3">
      <c r="D38" s="180" t="s">
        <v>347</v>
      </c>
      <c r="E38" s="181"/>
      <c r="F38" s="1293">
        <f>+F37/I37</f>
        <v>1</v>
      </c>
      <c r="G38" s="1293">
        <f>+G37/I37</f>
        <v>0</v>
      </c>
      <c r="H38" s="223"/>
      <c r="I38" s="1295">
        <f>+F38+G38</f>
        <v>1</v>
      </c>
      <c r="L38" s="295" t="s">
        <v>349</v>
      </c>
      <c r="M38" s="174"/>
      <c r="N38" s="195"/>
      <c r="O38" s="195"/>
      <c r="P38" s="195"/>
      <c r="Q38" s="195"/>
      <c r="R38" s="195"/>
      <c r="S38" s="195"/>
      <c r="T38" s="203"/>
      <c r="U38" s="176"/>
      <c r="V38" s="176"/>
    </row>
    <row r="39" spans="1:24" ht="15.75" thickBot="1" x14ac:dyDescent="0.3">
      <c r="D39" s="180" t="s">
        <v>348</v>
      </c>
      <c r="E39" s="181"/>
      <c r="F39" s="1294"/>
      <c r="G39" s="1294"/>
      <c r="H39" s="223"/>
      <c r="I39" s="1296"/>
      <c r="L39" s="292" t="s">
        <v>320</v>
      </c>
      <c r="M39" s="293"/>
      <c r="N39" s="293"/>
      <c r="O39" s="293"/>
      <c r="P39" s="294"/>
      <c r="Q39" s="195"/>
      <c r="R39" s="1297" t="s">
        <v>321</v>
      </c>
      <c r="S39" s="1298"/>
      <c r="T39" s="1300"/>
      <c r="U39" s="1298"/>
      <c r="V39" s="1299"/>
    </row>
    <row r="40" spans="1:24" ht="38.25" x14ac:dyDescent="0.25">
      <c r="D40" s="182"/>
      <c r="E40" s="116"/>
      <c r="F40" s="186"/>
      <c r="G40" s="186"/>
      <c r="H40" s="183"/>
      <c r="I40" s="184"/>
      <c r="L40" s="216" t="s">
        <v>322</v>
      </c>
      <c r="M40" s="217" t="s">
        <v>323</v>
      </c>
      <c r="N40" s="217" t="s">
        <v>324</v>
      </c>
      <c r="O40" s="217" t="s">
        <v>325</v>
      </c>
      <c r="P40" s="218" t="s">
        <v>326</v>
      </c>
      <c r="Q40" s="219"/>
      <c r="R40" s="220" t="s">
        <v>322</v>
      </c>
      <c r="S40" s="217" t="s">
        <v>323</v>
      </c>
      <c r="T40" s="217" t="s">
        <v>327</v>
      </c>
      <c r="U40" s="217" t="s">
        <v>325</v>
      </c>
      <c r="V40" s="218" t="s">
        <v>326</v>
      </c>
    </row>
    <row r="41" spans="1:24" x14ac:dyDescent="0.25">
      <c r="D41" s="182" t="s">
        <v>324</v>
      </c>
      <c r="E41" s="193">
        <f>+F38</f>
        <v>1</v>
      </c>
      <c r="F41" s="186"/>
      <c r="G41" s="186"/>
      <c r="H41" s="183"/>
      <c r="I41" s="184"/>
      <c r="L41" s="205" t="s">
        <v>328</v>
      </c>
      <c r="M41" s="206" t="s">
        <v>329</v>
      </c>
      <c r="N41" s="207" t="s">
        <v>330</v>
      </c>
      <c r="O41" s="208" t="s">
        <v>331</v>
      </c>
      <c r="P41" s="189" t="s">
        <v>332</v>
      </c>
      <c r="Q41" s="204"/>
      <c r="R41" s="209" t="s">
        <v>328</v>
      </c>
      <c r="S41" s="206" t="s">
        <v>333</v>
      </c>
      <c r="T41" s="179" t="s">
        <v>334</v>
      </c>
      <c r="U41" s="208" t="s">
        <v>331</v>
      </c>
      <c r="V41" s="189" t="s">
        <v>335</v>
      </c>
    </row>
    <row r="42" spans="1:24" ht="30" x14ac:dyDescent="0.25">
      <c r="D42" s="182" t="s">
        <v>327</v>
      </c>
      <c r="E42" s="193">
        <f>+G38</f>
        <v>0</v>
      </c>
      <c r="F42" s="186"/>
      <c r="G42" s="186"/>
      <c r="H42" s="183"/>
      <c r="I42" s="184"/>
      <c r="L42" s="205" t="s">
        <v>336</v>
      </c>
      <c r="M42" s="206" t="s">
        <v>329</v>
      </c>
      <c r="N42" s="207" t="s">
        <v>337</v>
      </c>
      <c r="O42" s="208" t="s">
        <v>338</v>
      </c>
      <c r="P42" s="189" t="s">
        <v>339</v>
      </c>
      <c r="Q42" s="204"/>
      <c r="R42" s="209" t="s">
        <v>336</v>
      </c>
      <c r="S42" s="206" t="s">
        <v>333</v>
      </c>
      <c r="T42" s="179" t="s">
        <v>337</v>
      </c>
      <c r="U42" s="208" t="s">
        <v>338</v>
      </c>
      <c r="V42" s="189" t="s">
        <v>340</v>
      </c>
    </row>
    <row r="43" spans="1:24" ht="16.5" thickBot="1" x14ac:dyDescent="0.3">
      <c r="C43" s="227" t="s">
        <v>351</v>
      </c>
      <c r="D43" s="182"/>
      <c r="E43" s="116"/>
      <c r="F43" s="186"/>
      <c r="G43" s="186"/>
      <c r="H43" s="183"/>
      <c r="I43" s="184"/>
      <c r="J43" s="102">
        <f>990*1.12</f>
        <v>1108.8000000000002</v>
      </c>
      <c r="L43" s="210" t="s">
        <v>341</v>
      </c>
      <c r="M43" s="211" t="s">
        <v>329</v>
      </c>
      <c r="N43" s="212" t="s">
        <v>342</v>
      </c>
      <c r="O43" s="213" t="s">
        <v>343</v>
      </c>
      <c r="P43" s="214" t="s">
        <v>344</v>
      </c>
      <c r="Q43" s="204"/>
      <c r="R43" s="215" t="s">
        <v>341</v>
      </c>
      <c r="S43" s="211" t="s">
        <v>345</v>
      </c>
      <c r="T43" s="190" t="s">
        <v>346</v>
      </c>
      <c r="U43" s="213" t="s">
        <v>343</v>
      </c>
      <c r="V43" s="214" t="s">
        <v>332</v>
      </c>
    </row>
    <row r="44" spans="1:24" x14ac:dyDescent="0.25">
      <c r="D44" s="229" t="s">
        <v>352</v>
      </c>
      <c r="E44" s="116"/>
      <c r="F44" s="186"/>
      <c r="G44" s="186"/>
      <c r="H44" s="183"/>
      <c r="I44" s="184"/>
    </row>
    <row r="45" spans="1:24" x14ac:dyDescent="0.25">
      <c r="D45" s="228" t="s">
        <v>353</v>
      </c>
      <c r="E45" s="116"/>
      <c r="F45" s="186"/>
      <c r="G45" s="186"/>
      <c r="H45" s="183"/>
      <c r="I45" s="184"/>
    </row>
    <row r="46" spans="1:24" x14ac:dyDescent="0.25">
      <c r="D46" s="228" t="s">
        <v>354</v>
      </c>
      <c r="E46" s="192" t="s">
        <v>356</v>
      </c>
      <c r="F46" s="186"/>
      <c r="G46" s="186"/>
      <c r="H46" s="183"/>
      <c r="I46" s="184"/>
    </row>
    <row r="47" spans="1:24" s="170" customFormat="1" ht="16.5" customHeight="1" x14ac:dyDescent="0.3">
      <c r="A47" s="221"/>
      <c r="B47" s="134"/>
      <c r="C47" s="191"/>
      <c r="D47" s="228" t="s">
        <v>355</v>
      </c>
      <c r="E47" s="185"/>
      <c r="F47" s="185"/>
      <c r="G47" s="185"/>
      <c r="H47" s="185"/>
      <c r="I47" s="185"/>
      <c r="K47" s="200"/>
      <c r="L47" s="102"/>
      <c r="W47" s="200"/>
      <c r="X47" s="200"/>
    </row>
    <row r="48" spans="1:24" s="175" customFormat="1" x14ac:dyDescent="0.25">
      <c r="A48" s="197"/>
      <c r="B48" s="170"/>
      <c r="C48" s="194" t="s">
        <v>357</v>
      </c>
      <c r="I48" s="171"/>
      <c r="J48" s="172"/>
      <c r="K48" s="172"/>
      <c r="L48" s="170"/>
      <c r="W48" s="176"/>
      <c r="X48" s="174"/>
    </row>
    <row r="49" spans="1:24" s="175" customFormat="1" ht="46.5" x14ac:dyDescent="0.25">
      <c r="A49" s="197">
        <v>111</v>
      </c>
      <c r="C49" s="1393"/>
      <c r="D49" s="1394"/>
      <c r="E49" s="1394"/>
      <c r="F49" s="1394"/>
      <c r="G49" s="1394"/>
      <c r="H49" s="1394"/>
      <c r="I49" s="1394"/>
      <c r="J49" s="1395"/>
      <c r="K49" s="172"/>
      <c r="W49" s="176"/>
      <c r="X49" s="177"/>
    </row>
    <row r="50" spans="1:24" s="175" customFormat="1" x14ac:dyDescent="0.25">
      <c r="A50" s="197"/>
      <c r="I50" s="171"/>
      <c r="W50" s="178"/>
    </row>
    <row r="51" spans="1:24" s="173" customFormat="1" x14ac:dyDescent="0.25">
      <c r="A51" s="222"/>
      <c r="B51" s="175"/>
      <c r="I51" s="187"/>
      <c r="L51" s="175"/>
      <c r="W51" s="179"/>
    </row>
    <row r="52" spans="1:24" s="173" customFormat="1" x14ac:dyDescent="0.25">
      <c r="A52" s="222"/>
      <c r="I52" s="187"/>
      <c r="W52" s="188"/>
    </row>
    <row r="53" spans="1:24" s="173" customFormat="1" x14ac:dyDescent="0.25">
      <c r="A53" s="222"/>
      <c r="I53" s="187"/>
      <c r="W53" s="188"/>
    </row>
    <row r="54" spans="1:24" s="173" customFormat="1" x14ac:dyDescent="0.25">
      <c r="A54" s="222"/>
      <c r="I54" s="187"/>
      <c r="W54" s="188"/>
    </row>
    <row r="55" spans="1:24" x14ac:dyDescent="0.25">
      <c r="B55" s="173"/>
      <c r="L55" s="173"/>
    </row>
  </sheetData>
  <mergeCells count="44">
    <mergeCell ref="E5:F5"/>
    <mergeCell ref="G5:I5"/>
    <mergeCell ref="E6:F6"/>
    <mergeCell ref="E7:F7"/>
    <mergeCell ref="C10:D11"/>
    <mergeCell ref="E10:E11"/>
    <mergeCell ref="F10:H10"/>
    <mergeCell ref="I10:J11"/>
    <mergeCell ref="C12:D12"/>
    <mergeCell ref="C15:D15"/>
    <mergeCell ref="I12:J12"/>
    <mergeCell ref="C13:D13"/>
    <mergeCell ref="I13:J13"/>
    <mergeCell ref="C14:D14"/>
    <mergeCell ref="I14:J14"/>
    <mergeCell ref="R39:V39"/>
    <mergeCell ref="C49:J49"/>
    <mergeCell ref="I15:J15"/>
    <mergeCell ref="C16:D16"/>
    <mergeCell ref="C24:D24"/>
    <mergeCell ref="C25:D25"/>
    <mergeCell ref="R37:V37"/>
    <mergeCell ref="C17:D17"/>
    <mergeCell ref="C18:D18"/>
    <mergeCell ref="C19:D19"/>
    <mergeCell ref="C20:D20"/>
    <mergeCell ref="C21:D21"/>
    <mergeCell ref="C22:D22"/>
    <mergeCell ref="C23:D23"/>
    <mergeCell ref="C35:D35"/>
    <mergeCell ref="I35:J35"/>
    <mergeCell ref="I34:J34"/>
    <mergeCell ref="C26:D26"/>
    <mergeCell ref="C27:D27"/>
    <mergeCell ref="C28:D28"/>
    <mergeCell ref="F38:F39"/>
    <mergeCell ref="G38:G39"/>
    <mergeCell ref="I38:I39"/>
    <mergeCell ref="C34:D34"/>
    <mergeCell ref="C33:D33"/>
    <mergeCell ref="C29:D29"/>
    <mergeCell ref="C30:D30"/>
    <mergeCell ref="C31:D31"/>
    <mergeCell ref="C32:D32"/>
  </mergeCells>
  <conditionalFormatting sqref="C13:D33">
    <cfRule type="duplicateValues" dxfId="58" priority="428"/>
    <cfRule type="duplicateValues" dxfId="57" priority="429"/>
  </conditionalFormatting>
  <dataValidations count="1">
    <dataValidation type="list" allowBlank="1" showInputMessage="1" showErrorMessage="1" sqref="E13:E36" xr:uid="{00000000-0002-0000-3400-000000000000}">
      <formula1>$G$6:$G$8</formula1>
    </dataValidation>
  </dataValidations>
  <pageMargins left="0.7" right="0.7" top="0.75" bottom="0.75" header="0.3" footer="0.3"/>
  <pageSetup paperSize="9"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FF3300"/>
  </sheetPr>
  <dimension ref="A1:S49"/>
  <sheetViews>
    <sheetView workbookViewId="0">
      <selection sqref="A1:XFD1048576"/>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6.140625"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173">
        <v>207</v>
      </c>
    </row>
    <row r="3" spans="1:17" ht="18.75" x14ac:dyDescent="0.3">
      <c r="D3" s="99"/>
      <c r="E3" s="99"/>
      <c r="F3" s="99"/>
      <c r="G3" s="99"/>
      <c r="H3" s="99"/>
      <c r="I3" s="99"/>
      <c r="J3" s="99"/>
      <c r="K3" s="99"/>
      <c r="L3" s="99"/>
      <c r="M3" s="99"/>
      <c r="N3" s="99"/>
      <c r="O3" s="99"/>
      <c r="P3" s="1176" t="s">
        <v>154</v>
      </c>
      <c r="Q3" s="1174"/>
    </row>
    <row r="4" spans="1:17" s="56" customFormat="1" ht="15.75" x14ac:dyDescent="0.25">
      <c r="A4" s="75"/>
      <c r="B4" s="53" t="s">
        <v>84</v>
      </c>
      <c r="C4" s="53"/>
      <c r="D4" s="56" t="s">
        <v>150</v>
      </c>
      <c r="P4" s="1176"/>
      <c r="Q4" s="1175"/>
    </row>
    <row r="5" spans="1:17" s="56" customFormat="1" ht="16.5" thickBot="1" x14ac:dyDescent="0.3">
      <c r="A5" s="75"/>
      <c r="B5" s="53" t="s">
        <v>85</v>
      </c>
      <c r="C5" s="53"/>
      <c r="D5" s="56" t="s">
        <v>3078</v>
      </c>
      <c r="H5" s="1177" t="s">
        <v>162</v>
      </c>
      <c r="I5" s="1177"/>
      <c r="J5" s="1177"/>
      <c r="K5" s="1177"/>
      <c r="L5" s="1177" t="s">
        <v>147</v>
      </c>
      <c r="M5" s="1177"/>
      <c r="N5" s="1177"/>
      <c r="O5" s="1177"/>
      <c r="P5" s="1177"/>
      <c r="Q5" s="129"/>
    </row>
    <row r="6" spans="1:17" s="56" customFormat="1" ht="15.75" x14ac:dyDescent="0.25">
      <c r="A6" s="75"/>
      <c r="B6" s="53" t="s">
        <v>86</v>
      </c>
      <c r="C6" s="53"/>
      <c r="D6" s="72" t="s">
        <v>967</v>
      </c>
      <c r="H6" s="1181" t="s">
        <v>161</v>
      </c>
      <c r="I6" s="1181"/>
      <c r="J6" s="1181"/>
      <c r="K6" s="1181"/>
      <c r="L6" s="288"/>
      <c r="M6" s="288"/>
      <c r="N6" s="1301" t="s">
        <v>2779</v>
      </c>
      <c r="O6" s="1302"/>
      <c r="P6" s="1302"/>
      <c r="Q6" s="82" t="s">
        <v>159</v>
      </c>
    </row>
    <row r="7" spans="1:17" s="56" customFormat="1" ht="15.75" x14ac:dyDescent="0.25">
      <c r="A7" s="75"/>
      <c r="B7" s="53" t="s">
        <v>87</v>
      </c>
      <c r="C7" s="53"/>
      <c r="D7" s="56" t="s">
        <v>151</v>
      </c>
      <c r="E7" s="72" t="s">
        <v>163</v>
      </c>
      <c r="H7" s="1178">
        <v>45162</v>
      </c>
      <c r="I7" s="1179"/>
      <c r="J7" s="1179"/>
      <c r="K7" s="1179"/>
      <c r="L7" s="1178">
        <v>45162</v>
      </c>
      <c r="M7" s="1178"/>
      <c r="N7" s="1303"/>
      <c r="O7" s="1244"/>
      <c r="P7" s="1244"/>
      <c r="Q7" s="83" t="s">
        <v>160</v>
      </c>
    </row>
    <row r="8" spans="1:17" s="56" customFormat="1" ht="16.5" thickBot="1" x14ac:dyDescent="0.3">
      <c r="A8" s="75"/>
      <c r="B8" s="53" t="s">
        <v>88</v>
      </c>
      <c r="C8" s="53"/>
      <c r="D8" s="56" t="s">
        <v>152</v>
      </c>
      <c r="E8" s="72" t="s">
        <v>163</v>
      </c>
      <c r="H8" s="1178">
        <f>+H7+20</f>
        <v>45182</v>
      </c>
      <c r="I8" s="1179"/>
      <c r="J8" s="1179"/>
      <c r="K8" s="1179"/>
      <c r="L8" s="1178">
        <f>+L7+1</f>
        <v>45163</v>
      </c>
      <c r="M8" s="1178"/>
      <c r="N8" s="1245"/>
      <c r="O8" s="1246"/>
      <c r="P8" s="1246"/>
      <c r="Q8" s="80"/>
    </row>
    <row r="9" spans="1:17" s="56" customFormat="1" ht="17.25" x14ac:dyDescent="0.25">
      <c r="A9" s="75">
        <v>1</v>
      </c>
      <c r="B9" s="1187" t="s">
        <v>166</v>
      </c>
      <c r="C9" s="1187"/>
      <c r="D9" s="1188"/>
      <c r="E9" s="1188"/>
      <c r="F9" s="1188"/>
      <c r="G9" s="1188"/>
      <c r="H9" s="1188"/>
      <c r="I9" s="1188"/>
      <c r="J9" s="1188"/>
      <c r="K9" s="1188"/>
      <c r="L9" s="1188"/>
      <c r="M9" s="1188"/>
      <c r="N9" s="1188"/>
      <c r="O9" s="1188"/>
      <c r="P9" s="1188"/>
      <c r="Q9" s="1188"/>
    </row>
    <row r="10" spans="1:17" s="56" customFormat="1" ht="33" x14ac:dyDescent="0.25">
      <c r="A10" s="75">
        <v>11</v>
      </c>
      <c r="B10" s="1187"/>
      <c r="C10" s="1187"/>
      <c r="D10" s="1188" t="s">
        <v>969</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169</v>
      </c>
      <c r="E13" s="757" t="s">
        <v>2057</v>
      </c>
      <c r="H13" s="88"/>
      <c r="I13" s="89" t="s">
        <v>155</v>
      </c>
      <c r="K13" s="88"/>
      <c r="L13" s="88"/>
      <c r="N13" s="95" t="s">
        <v>134</v>
      </c>
      <c r="O13" s="89"/>
    </row>
    <row r="14" spans="1:17" s="86" customFormat="1" ht="12.75" x14ac:dyDescent="0.2">
      <c r="A14" s="754"/>
      <c r="B14" s="84" t="s">
        <v>140</v>
      </c>
      <c r="C14" s="86" t="s">
        <v>92</v>
      </c>
      <c r="D14" s="86" t="s">
        <v>170</v>
      </c>
      <c r="H14" s="88"/>
      <c r="I14" s="89" t="s">
        <v>147</v>
      </c>
      <c r="J14" s="87"/>
      <c r="K14" s="88"/>
      <c r="L14" s="88"/>
      <c r="M14" s="96" t="s">
        <v>136</v>
      </c>
      <c r="N14" s="93" t="s">
        <v>157</v>
      </c>
      <c r="O14" s="89"/>
    </row>
    <row r="15" spans="1:17" s="86" customFormat="1" ht="12.75" x14ac:dyDescent="0.2">
      <c r="A15" s="754"/>
      <c r="B15" s="84" t="s">
        <v>136</v>
      </c>
      <c r="C15" s="86" t="s">
        <v>93</v>
      </c>
      <c r="D15" s="86" t="s">
        <v>171</v>
      </c>
      <c r="H15" s="88"/>
      <c r="I15" s="89" t="s">
        <v>148</v>
      </c>
      <c r="J15" s="87"/>
      <c r="K15" s="88"/>
      <c r="L15" s="88"/>
      <c r="M15" s="96" t="s">
        <v>137</v>
      </c>
      <c r="N15" s="93" t="s">
        <v>156</v>
      </c>
      <c r="O15" s="89"/>
    </row>
    <row r="16" spans="1:17" s="86" customFormat="1" ht="12.75" x14ac:dyDescent="0.2">
      <c r="A16" s="754"/>
      <c r="C16" s="84"/>
      <c r="D16" s="86" t="s">
        <v>172</v>
      </c>
      <c r="H16" s="88"/>
      <c r="I16" s="89"/>
      <c r="J16" s="87"/>
      <c r="K16" s="88"/>
      <c r="L16" s="88"/>
      <c r="M16" s="96" t="s">
        <v>138</v>
      </c>
      <c r="N16" s="95" t="s">
        <v>135</v>
      </c>
      <c r="O16" s="89"/>
    </row>
    <row r="17" spans="1:18" s="86" customFormat="1" ht="13.5"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6.5" customHeight="1" x14ac:dyDescent="0.25">
      <c r="A20" s="75"/>
      <c r="C20" s="1454" t="s">
        <v>970</v>
      </c>
      <c r="D20" s="1455"/>
      <c r="E20" s="118"/>
      <c r="F20" s="119"/>
      <c r="G20" s="119"/>
      <c r="H20" s="119"/>
      <c r="I20" s="119"/>
      <c r="J20" s="119"/>
      <c r="K20" s="119"/>
      <c r="L20" s="107"/>
      <c r="M20" s="112"/>
      <c r="N20" s="118"/>
      <c r="O20" s="119"/>
      <c r="P20" s="119"/>
      <c r="Q20" s="120"/>
      <c r="R20"/>
    </row>
    <row r="21" spans="1:18" s="56" customFormat="1" ht="33.75" customHeight="1" x14ac:dyDescent="0.25">
      <c r="A21" s="75">
        <v>11</v>
      </c>
      <c r="B21" s="103"/>
      <c r="C21" s="1264" t="s">
        <v>971</v>
      </c>
      <c r="D21" s="1265"/>
      <c r="E21" s="118"/>
      <c r="F21" s="119"/>
      <c r="G21" s="119"/>
      <c r="H21" s="119"/>
      <c r="I21" s="119"/>
      <c r="J21" s="119"/>
      <c r="K21" s="119"/>
      <c r="L21" s="107" t="s">
        <v>968</v>
      </c>
      <c r="M21" s="121"/>
      <c r="N21" s="118"/>
      <c r="O21" s="119"/>
      <c r="P21" s="119"/>
      <c r="Q21" s="120"/>
    </row>
    <row r="22" spans="1:18" s="56" customFormat="1" ht="33" x14ac:dyDescent="0.25">
      <c r="A22" s="75">
        <v>11</v>
      </c>
      <c r="B22" s="103"/>
      <c r="C22" s="1264" t="s">
        <v>2961</v>
      </c>
      <c r="D22" s="1265"/>
      <c r="E22" s="118"/>
      <c r="F22" s="119"/>
      <c r="G22" s="119"/>
      <c r="H22" s="119"/>
      <c r="I22" s="119"/>
      <c r="J22" s="119"/>
      <c r="K22" s="119"/>
      <c r="L22" s="107" t="s">
        <v>968</v>
      </c>
      <c r="M22" s="121"/>
      <c r="N22" s="118"/>
      <c r="O22" s="119"/>
      <c r="P22" s="119"/>
      <c r="Q22" s="120"/>
    </row>
    <row r="23" spans="1:18" s="996" customFormat="1" ht="33" x14ac:dyDescent="0.25">
      <c r="A23" s="989">
        <v>11</v>
      </c>
      <c r="B23" s="990"/>
      <c r="C23" s="1514" t="s">
        <v>2962</v>
      </c>
      <c r="D23" s="1515"/>
      <c r="E23" s="991"/>
      <c r="F23" s="992"/>
      <c r="G23" s="992"/>
      <c r="H23" s="992"/>
      <c r="I23" s="992"/>
      <c r="J23" s="992"/>
      <c r="K23" s="992"/>
      <c r="L23" s="993"/>
      <c r="M23" s="994"/>
      <c r="N23" s="991"/>
      <c r="O23" s="992"/>
      <c r="P23" s="992"/>
      <c r="Q23" s="995"/>
    </row>
    <row r="24" spans="1:18" s="56" customFormat="1" ht="33" x14ac:dyDescent="0.25">
      <c r="A24" s="75">
        <v>11</v>
      </c>
      <c r="B24" s="103"/>
      <c r="C24" s="1264" t="s">
        <v>2963</v>
      </c>
      <c r="D24" s="1265"/>
      <c r="E24" s="118"/>
      <c r="F24" s="119"/>
      <c r="G24" s="119"/>
      <c r="H24" s="119"/>
      <c r="I24" s="119"/>
      <c r="J24" s="119"/>
      <c r="K24" s="119"/>
      <c r="L24" s="107" t="s">
        <v>968</v>
      </c>
      <c r="M24" s="121"/>
      <c r="N24" s="118"/>
      <c r="O24" s="119"/>
      <c r="P24" s="119"/>
      <c r="Q24" s="120"/>
    </row>
    <row r="25" spans="1:18" s="56" customFormat="1" ht="33" x14ac:dyDescent="0.25">
      <c r="A25" s="75">
        <v>11</v>
      </c>
      <c r="B25" s="103"/>
      <c r="C25" s="1264" t="s">
        <v>2964</v>
      </c>
      <c r="D25" s="1265"/>
      <c r="E25" s="118"/>
      <c r="F25" s="119"/>
      <c r="G25" s="119"/>
      <c r="H25" s="119"/>
      <c r="I25" s="119"/>
      <c r="J25" s="119"/>
      <c r="K25" s="119"/>
      <c r="L25" s="107" t="s">
        <v>968</v>
      </c>
      <c r="M25" s="121"/>
      <c r="N25" s="118"/>
      <c r="O25" s="119"/>
      <c r="P25" s="119"/>
      <c r="Q25" s="120"/>
    </row>
    <row r="26" spans="1:18" s="56" customFormat="1" ht="33" x14ac:dyDescent="0.25">
      <c r="A26" s="75">
        <v>11</v>
      </c>
      <c r="B26" s="103"/>
      <c r="C26" s="1264" t="s">
        <v>2965</v>
      </c>
      <c r="D26" s="1265"/>
      <c r="E26" s="118"/>
      <c r="F26" s="119"/>
      <c r="G26" s="119"/>
      <c r="H26" s="119"/>
      <c r="I26" s="119"/>
      <c r="J26" s="119"/>
      <c r="K26" s="119"/>
      <c r="L26" s="107" t="s">
        <v>968</v>
      </c>
      <c r="M26" s="121"/>
      <c r="N26" s="118"/>
      <c r="O26" s="119"/>
      <c r="P26" s="119"/>
      <c r="Q26" s="120"/>
    </row>
    <row r="27" spans="1:18" s="56" customFormat="1" ht="33" x14ac:dyDescent="0.25">
      <c r="A27" s="75">
        <v>11</v>
      </c>
      <c r="B27" s="103"/>
      <c r="C27" s="1264" t="s">
        <v>973</v>
      </c>
      <c r="D27" s="1265"/>
      <c r="E27" s="118"/>
      <c r="F27" s="119"/>
      <c r="G27" s="119"/>
      <c r="H27" s="119"/>
      <c r="I27" s="119"/>
      <c r="J27" s="119"/>
      <c r="K27" s="119"/>
      <c r="L27" s="107" t="s">
        <v>968</v>
      </c>
      <c r="M27" s="121"/>
      <c r="N27" s="118"/>
      <c r="O27" s="119"/>
      <c r="P27" s="119"/>
      <c r="Q27" s="120"/>
    </row>
    <row r="28" spans="1:18" s="56" customFormat="1" ht="33" x14ac:dyDescent="0.25">
      <c r="A28" s="75">
        <v>11</v>
      </c>
      <c r="B28" s="103"/>
      <c r="C28" s="1264" t="s">
        <v>974</v>
      </c>
      <c r="D28" s="1265"/>
      <c r="E28" s="118"/>
      <c r="F28" s="119"/>
      <c r="G28" s="119"/>
      <c r="H28" s="119"/>
      <c r="I28" s="119"/>
      <c r="J28" s="119"/>
      <c r="K28" s="119"/>
      <c r="L28" s="107" t="s">
        <v>968</v>
      </c>
      <c r="M28" s="121"/>
      <c r="N28" s="118"/>
      <c r="O28" s="119"/>
      <c r="P28" s="119"/>
      <c r="Q28" s="120"/>
    </row>
    <row r="29" spans="1:18" s="56" customFormat="1" ht="33" x14ac:dyDescent="0.25">
      <c r="A29" s="75">
        <v>11</v>
      </c>
      <c r="B29" s="103"/>
      <c r="C29" s="1264" t="s">
        <v>975</v>
      </c>
      <c r="D29" s="1265"/>
      <c r="E29" s="118"/>
      <c r="F29" s="119"/>
      <c r="G29" s="119"/>
      <c r="H29" s="119"/>
      <c r="I29" s="119"/>
      <c r="J29" s="119"/>
      <c r="K29" s="119"/>
      <c r="L29" s="107" t="s">
        <v>968</v>
      </c>
      <c r="M29" s="121"/>
      <c r="N29" s="118"/>
      <c r="O29" s="119"/>
      <c r="P29" s="119"/>
      <c r="Q29" s="120"/>
    </row>
    <row r="30" spans="1:18" s="56" customFormat="1" ht="48.75" x14ac:dyDescent="0.25">
      <c r="A30" s="75">
        <v>111</v>
      </c>
      <c r="B30" s="103"/>
      <c r="C30" s="1264" t="s">
        <v>976</v>
      </c>
      <c r="D30" s="1265"/>
      <c r="E30" s="118"/>
      <c r="F30" s="119"/>
      <c r="G30" s="119"/>
      <c r="H30" s="119"/>
      <c r="I30" s="119"/>
      <c r="J30" s="119"/>
      <c r="K30" s="119"/>
      <c r="L30" s="107" t="s">
        <v>968</v>
      </c>
      <c r="M30" s="121"/>
      <c r="N30" s="118"/>
      <c r="O30" s="119"/>
      <c r="P30" s="119"/>
      <c r="Q30" s="120"/>
    </row>
    <row r="31" spans="1:18" s="56" customFormat="1" ht="15.75" x14ac:dyDescent="0.25">
      <c r="A31" s="75"/>
      <c r="B31" s="103"/>
      <c r="C31" s="1264" t="s">
        <v>977</v>
      </c>
      <c r="D31" s="1265"/>
      <c r="E31" s="118"/>
      <c r="F31" s="119"/>
      <c r="G31" s="119"/>
      <c r="H31" s="119"/>
      <c r="I31" s="119"/>
      <c r="J31" s="119"/>
      <c r="K31" s="119"/>
      <c r="L31" s="123"/>
      <c r="M31" s="121"/>
      <c r="N31" s="118"/>
      <c r="O31" s="119"/>
      <c r="P31" s="119"/>
      <c r="Q31" s="120"/>
    </row>
    <row r="32" spans="1:18" s="56" customFormat="1" ht="33" x14ac:dyDescent="0.25">
      <c r="A32" s="75">
        <v>11</v>
      </c>
      <c r="B32" s="103"/>
      <c r="C32" s="1264" t="s">
        <v>978</v>
      </c>
      <c r="D32" s="1265"/>
      <c r="E32" s="118"/>
      <c r="F32" s="119"/>
      <c r="G32" s="119"/>
      <c r="H32" s="119"/>
      <c r="I32" s="119"/>
      <c r="J32" s="119"/>
      <c r="K32" s="119"/>
      <c r="L32" s="107"/>
      <c r="M32" s="121"/>
      <c r="N32" s="118"/>
      <c r="O32" s="119"/>
      <c r="P32" s="119"/>
      <c r="Q32" s="120"/>
    </row>
    <row r="33" spans="1:18" s="56" customFormat="1" ht="48.75" x14ac:dyDescent="0.25">
      <c r="A33" s="75">
        <v>111</v>
      </c>
      <c r="B33" s="103"/>
      <c r="C33" s="1264" t="s">
        <v>979</v>
      </c>
      <c r="D33" s="1265"/>
      <c r="E33" s="118"/>
      <c r="F33" s="119"/>
      <c r="G33" s="119"/>
      <c r="H33" s="119"/>
      <c r="I33" s="119"/>
      <c r="J33" s="119"/>
      <c r="K33" s="119"/>
      <c r="L33" s="107" t="s">
        <v>968</v>
      </c>
      <c r="M33" s="121"/>
      <c r="N33" s="118"/>
      <c r="O33" s="119"/>
      <c r="P33" s="119"/>
      <c r="Q33" s="120"/>
    </row>
    <row r="34" spans="1:18" s="56" customFormat="1" ht="17.25" x14ac:dyDescent="0.25">
      <c r="A34" s="75">
        <v>1</v>
      </c>
      <c r="B34" s="103"/>
      <c r="C34" s="1454" t="s">
        <v>980</v>
      </c>
      <c r="D34" s="1455"/>
      <c r="E34" s="118"/>
      <c r="F34" s="119"/>
      <c r="G34" s="119"/>
      <c r="H34" s="119"/>
      <c r="I34" s="119"/>
      <c r="J34" s="119"/>
      <c r="K34" s="119"/>
      <c r="L34" s="107" t="s">
        <v>968</v>
      </c>
      <c r="M34" s="121"/>
      <c r="N34" s="118"/>
      <c r="O34" s="119"/>
      <c r="P34" s="119"/>
      <c r="Q34" s="120"/>
    </row>
    <row r="35" spans="1:18" s="56" customFormat="1" ht="64.5" x14ac:dyDescent="0.25">
      <c r="A35" s="75">
        <v>1111</v>
      </c>
      <c r="B35" s="103"/>
      <c r="C35" s="1264" t="s">
        <v>2966</v>
      </c>
      <c r="D35" s="1265"/>
      <c r="E35" s="118"/>
      <c r="F35" s="119"/>
      <c r="G35" s="119"/>
      <c r="H35" s="119"/>
      <c r="I35" s="119"/>
      <c r="J35" s="119"/>
      <c r="K35" s="119"/>
      <c r="L35" s="107" t="s">
        <v>968</v>
      </c>
      <c r="M35" s="121"/>
      <c r="N35" s="118"/>
      <c r="O35" s="119"/>
      <c r="P35" s="119"/>
      <c r="Q35" s="120"/>
    </row>
    <row r="36" spans="1:18" s="56" customFormat="1" ht="33" x14ac:dyDescent="0.25">
      <c r="A36" s="75">
        <v>11</v>
      </c>
      <c r="B36" s="103"/>
      <c r="C36" s="1264" t="s">
        <v>2967</v>
      </c>
      <c r="D36" s="1265"/>
      <c r="E36" s="118"/>
      <c r="F36" s="119"/>
      <c r="G36" s="119"/>
      <c r="H36" s="119"/>
      <c r="I36" s="119"/>
      <c r="J36" s="119"/>
      <c r="K36" s="119"/>
      <c r="L36" s="107" t="s">
        <v>968</v>
      </c>
      <c r="M36" s="121"/>
      <c r="N36" s="118"/>
      <c r="O36" s="119"/>
      <c r="P36" s="119"/>
      <c r="Q36" s="120"/>
    </row>
    <row r="37" spans="1:18" s="56" customFormat="1" ht="33" x14ac:dyDescent="0.25">
      <c r="A37" s="75">
        <v>11</v>
      </c>
      <c r="B37" s="103"/>
      <c r="C37" s="1264" t="s">
        <v>2968</v>
      </c>
      <c r="D37" s="1265"/>
      <c r="E37" s="118"/>
      <c r="F37" s="119"/>
      <c r="G37" s="119"/>
      <c r="H37" s="119"/>
      <c r="I37" s="119"/>
      <c r="J37" s="119"/>
      <c r="K37" s="119"/>
      <c r="L37" s="107" t="s">
        <v>968</v>
      </c>
      <c r="M37" s="121"/>
      <c r="N37" s="118"/>
      <c r="O37" s="119"/>
      <c r="P37" s="119"/>
      <c r="Q37" s="120"/>
    </row>
    <row r="38" spans="1:18" s="56" customFormat="1" ht="64.5" x14ac:dyDescent="0.25">
      <c r="A38" s="75">
        <v>1111</v>
      </c>
      <c r="B38" s="103"/>
      <c r="C38" s="1264" t="s">
        <v>2233</v>
      </c>
      <c r="D38" s="1265"/>
      <c r="E38" s="118"/>
      <c r="F38" s="119"/>
      <c r="G38" s="119"/>
      <c r="H38" s="119"/>
      <c r="I38" s="119"/>
      <c r="J38" s="119"/>
      <c r="K38" s="119"/>
      <c r="L38" s="107" t="s">
        <v>968</v>
      </c>
      <c r="M38" s="121"/>
      <c r="N38" s="118"/>
      <c r="O38" s="119"/>
      <c r="P38" s="119"/>
      <c r="Q38" s="120"/>
    </row>
    <row r="39" spans="1:18" s="56" customFormat="1" ht="64.5" x14ac:dyDescent="0.25">
      <c r="A39" s="75">
        <v>1111</v>
      </c>
      <c r="B39" s="103"/>
      <c r="C39" s="1264" t="s">
        <v>2234</v>
      </c>
      <c r="D39" s="1265"/>
      <c r="E39" s="118"/>
      <c r="F39" s="119"/>
      <c r="G39" s="119"/>
      <c r="H39" s="119"/>
      <c r="I39" s="119"/>
      <c r="J39" s="119"/>
      <c r="K39" s="119"/>
      <c r="L39" s="107" t="s">
        <v>968</v>
      </c>
      <c r="M39" s="121"/>
      <c r="N39" s="118"/>
      <c r="O39" s="119"/>
      <c r="P39" s="119"/>
      <c r="Q39" s="120"/>
    </row>
    <row r="40" spans="1:18" s="56" customFormat="1" ht="33" x14ac:dyDescent="0.25">
      <c r="A40" s="75">
        <v>11</v>
      </c>
      <c r="B40" s="103"/>
      <c r="C40" s="1264" t="s">
        <v>2235</v>
      </c>
      <c r="D40" s="1265"/>
      <c r="E40" s="118"/>
      <c r="F40" s="119"/>
      <c r="G40" s="119"/>
      <c r="H40" s="119"/>
      <c r="I40" s="119"/>
      <c r="J40" s="119"/>
      <c r="K40" s="119"/>
      <c r="L40" s="107" t="s">
        <v>968</v>
      </c>
      <c r="M40" s="121"/>
      <c r="N40" s="118"/>
      <c r="O40" s="119"/>
      <c r="P40" s="119"/>
      <c r="Q40" s="120"/>
    </row>
    <row r="41" spans="1:18" s="56" customFormat="1" ht="16.5" thickBot="1" x14ac:dyDescent="0.3">
      <c r="A41" s="75"/>
      <c r="B41" s="103"/>
      <c r="C41" s="1206"/>
      <c r="D41" s="1207"/>
      <c r="E41" s="124"/>
      <c r="F41" s="125"/>
      <c r="G41" s="125"/>
      <c r="H41" s="125"/>
      <c r="I41" s="125"/>
      <c r="J41" s="125"/>
      <c r="K41" s="125"/>
      <c r="L41" s="126"/>
      <c r="M41" s="127"/>
      <c r="N41" s="124"/>
      <c r="O41" s="125"/>
      <c r="P41" s="125"/>
      <c r="Q41" s="128"/>
      <c r="R41"/>
    </row>
    <row r="42" spans="1:18" s="56" customFormat="1" ht="16.5" thickBot="1" x14ac:dyDescent="0.3">
      <c r="A42" s="75"/>
      <c r="C42" s="1208" t="s">
        <v>236</v>
      </c>
      <c r="D42" s="1208"/>
      <c r="Q42" s="129"/>
      <c r="R42"/>
    </row>
    <row r="43" spans="1:18" s="56" customFormat="1" ht="49.5" thickBot="1" x14ac:dyDescent="0.3">
      <c r="A43" s="75">
        <v>111</v>
      </c>
      <c r="C43" s="1182"/>
      <c r="D43" s="1183"/>
      <c r="E43" s="1183"/>
      <c r="F43" s="1183"/>
      <c r="G43" s="1183"/>
      <c r="H43" s="1183"/>
      <c r="I43" s="1183"/>
      <c r="J43" s="1183"/>
      <c r="K43" s="1183"/>
      <c r="L43" s="1183"/>
      <c r="M43" s="1183"/>
      <c r="N43" s="1183"/>
      <c r="O43" s="1183"/>
      <c r="P43" s="1183"/>
      <c r="Q43" s="1184"/>
      <c r="R43"/>
    </row>
    <row r="44" spans="1:18" s="56" customFormat="1" ht="15.75" x14ac:dyDescent="0.25">
      <c r="A44" s="75"/>
      <c r="Q44" s="129"/>
      <c r="R44"/>
    </row>
    <row r="45" spans="1:18" s="56" customFormat="1" ht="15.75" x14ac:dyDescent="0.25">
      <c r="A45" s="75"/>
      <c r="Q45" s="129"/>
      <c r="R45"/>
    </row>
    <row r="46" spans="1:18" s="56" customFormat="1" ht="15.75" x14ac:dyDescent="0.25">
      <c r="A46" s="75"/>
      <c r="Q46" s="129"/>
      <c r="R46"/>
    </row>
    <row r="47" spans="1:18" s="56" customFormat="1" ht="15.75" x14ac:dyDescent="0.25">
      <c r="A47" s="75"/>
      <c r="Q47" s="129"/>
      <c r="R47"/>
    </row>
    <row r="48" spans="1:18" s="56" customFormat="1" ht="15.75" x14ac:dyDescent="0.25">
      <c r="A48" s="75"/>
      <c r="Q48" s="129"/>
      <c r="R48"/>
    </row>
    <row r="49" spans="19:19" ht="15.75" x14ac:dyDescent="0.25">
      <c r="S49" s="56"/>
    </row>
  </sheetData>
  <mergeCells count="48">
    <mergeCell ref="Q2:Q4"/>
    <mergeCell ref="P3:P4"/>
    <mergeCell ref="H5:K5"/>
    <mergeCell ref="N5:P5"/>
    <mergeCell ref="H8:K8"/>
    <mergeCell ref="L8:M8"/>
    <mergeCell ref="N8:P8"/>
    <mergeCell ref="D1:P1"/>
    <mergeCell ref="D2:P2"/>
    <mergeCell ref="H6:K6"/>
    <mergeCell ref="N6:P6"/>
    <mergeCell ref="H7:K7"/>
    <mergeCell ref="L7:M7"/>
    <mergeCell ref="N7:P7"/>
    <mergeCell ref="L5:M5"/>
    <mergeCell ref="B9:C10"/>
    <mergeCell ref="D9:Q9"/>
    <mergeCell ref="D10:Q10"/>
    <mergeCell ref="B12:D12"/>
    <mergeCell ref="C18:D19"/>
    <mergeCell ref="E18:K18"/>
    <mergeCell ref="L18:M19"/>
    <mergeCell ref="N18:P18"/>
    <mergeCell ref="Q18:Q19"/>
    <mergeCell ref="C28:D28"/>
    <mergeCell ref="C20:D20"/>
    <mergeCell ref="C21:D21"/>
    <mergeCell ref="C22:D22"/>
    <mergeCell ref="C23:D23"/>
    <mergeCell ref="C24:D24"/>
    <mergeCell ref="C25:D25"/>
    <mergeCell ref="C26:D26"/>
    <mergeCell ref="C27:D27"/>
    <mergeCell ref="C35:D35"/>
    <mergeCell ref="C29:D29"/>
    <mergeCell ref="C30:D30"/>
    <mergeCell ref="C31:D31"/>
    <mergeCell ref="C32:D32"/>
    <mergeCell ref="C33:D33"/>
    <mergeCell ref="C34:D34"/>
    <mergeCell ref="C40:D40"/>
    <mergeCell ref="C41:D41"/>
    <mergeCell ref="C42:D42"/>
    <mergeCell ref="C43:Q43"/>
    <mergeCell ref="C36:D36"/>
    <mergeCell ref="C37:D37"/>
    <mergeCell ref="C38:D38"/>
    <mergeCell ref="C39:D39"/>
  </mergeCells>
  <conditionalFormatting sqref="C20:D40">
    <cfRule type="duplicateValues" dxfId="56" priority="436"/>
  </conditionalFormatting>
  <conditionalFormatting sqref="C21:D40">
    <cfRule type="duplicateValues" dxfId="55" priority="438"/>
  </conditionalFormatting>
  <dataValidations count="1">
    <dataValidation type="list" allowBlank="1" showInputMessage="1" showErrorMessage="1" sqref="Q20:Q40" xr:uid="{00000000-0002-0000-3500-000000000000}">
      <formula1>$I$13:$I$15</formula1>
    </dataValidation>
  </dataValidation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FF3300"/>
  </sheetPr>
  <dimension ref="A1:S35"/>
  <sheetViews>
    <sheetView zoomScale="90" zoomScaleNormal="90" workbookViewId="0">
      <selection activeCell="C5" sqref="C5:E5"/>
    </sheetView>
  </sheetViews>
  <sheetFormatPr baseColWidth="10" defaultRowHeight="18.75" customHeight="1" x14ac:dyDescent="0.25"/>
  <cols>
    <col min="1" max="1" width="3.7109375" style="788" customWidth="1"/>
    <col min="2" max="2" width="27.7109375" style="824" customWidth="1"/>
    <col min="3" max="3" width="15.85546875" style="817" customWidth="1"/>
    <col min="4" max="4" width="82" style="825" customWidth="1"/>
    <col min="5" max="5" width="13.7109375" style="144" customWidth="1"/>
    <col min="6" max="6" width="16.42578125" style="144" customWidth="1"/>
    <col min="7" max="7" width="22.28515625" style="144" customWidth="1"/>
    <col min="8" max="8" width="21.28515625" style="144" customWidth="1"/>
    <col min="9" max="256" width="11.42578125" style="144"/>
    <col min="257" max="257" width="3.7109375" style="144" customWidth="1"/>
    <col min="258" max="258" width="27.7109375" style="144" customWidth="1"/>
    <col min="259" max="259" width="15.85546875" style="144" customWidth="1"/>
    <col min="260" max="260" width="82" style="144" customWidth="1"/>
    <col min="261" max="261" width="13.7109375" style="144" customWidth="1"/>
    <col min="262" max="262" width="16.42578125" style="144" customWidth="1"/>
    <col min="263" max="263" width="22.28515625" style="144" customWidth="1"/>
    <col min="264" max="264" width="21.28515625" style="144" customWidth="1"/>
    <col min="265" max="512" width="11.42578125" style="144"/>
    <col min="513" max="513" width="3.7109375" style="144" customWidth="1"/>
    <col min="514" max="514" width="27.7109375" style="144" customWidth="1"/>
    <col min="515" max="515" width="15.85546875" style="144" customWidth="1"/>
    <col min="516" max="516" width="82" style="144" customWidth="1"/>
    <col min="517" max="517" width="13.7109375" style="144" customWidth="1"/>
    <col min="518" max="518" width="16.42578125" style="144" customWidth="1"/>
    <col min="519" max="519" width="22.28515625" style="144" customWidth="1"/>
    <col min="520" max="520" width="21.28515625" style="144" customWidth="1"/>
    <col min="521" max="768" width="11.42578125" style="144"/>
    <col min="769" max="769" width="3.7109375" style="144" customWidth="1"/>
    <col min="770" max="770" width="27.7109375" style="144" customWidth="1"/>
    <col min="771" max="771" width="15.85546875" style="144" customWidth="1"/>
    <col min="772" max="772" width="82" style="144" customWidth="1"/>
    <col min="773" max="773" width="13.7109375" style="144" customWidth="1"/>
    <col min="774" max="774" width="16.42578125" style="144" customWidth="1"/>
    <col min="775" max="775" width="22.28515625" style="144" customWidth="1"/>
    <col min="776" max="776" width="21.28515625" style="144" customWidth="1"/>
    <col min="777" max="1024" width="11.42578125" style="144"/>
    <col min="1025" max="1025" width="3.7109375" style="144" customWidth="1"/>
    <col min="1026" max="1026" width="27.7109375" style="144" customWidth="1"/>
    <col min="1027" max="1027" width="15.85546875" style="144" customWidth="1"/>
    <col min="1028" max="1028" width="82" style="144" customWidth="1"/>
    <col min="1029" max="1029" width="13.7109375" style="144" customWidth="1"/>
    <col min="1030" max="1030" width="16.42578125" style="144" customWidth="1"/>
    <col min="1031" max="1031" width="22.28515625" style="144" customWidth="1"/>
    <col min="1032" max="1032" width="21.28515625" style="144" customWidth="1"/>
    <col min="1033" max="1280" width="11.42578125" style="144"/>
    <col min="1281" max="1281" width="3.7109375" style="144" customWidth="1"/>
    <col min="1282" max="1282" width="27.7109375" style="144" customWidth="1"/>
    <col min="1283" max="1283" width="15.85546875" style="144" customWidth="1"/>
    <col min="1284" max="1284" width="82" style="144" customWidth="1"/>
    <col min="1285" max="1285" width="13.7109375" style="144" customWidth="1"/>
    <col min="1286" max="1286" width="16.42578125" style="144" customWidth="1"/>
    <col min="1287" max="1287" width="22.28515625" style="144" customWidth="1"/>
    <col min="1288" max="1288" width="21.28515625" style="144" customWidth="1"/>
    <col min="1289" max="1536" width="11.42578125" style="144"/>
    <col min="1537" max="1537" width="3.7109375" style="144" customWidth="1"/>
    <col min="1538" max="1538" width="27.7109375" style="144" customWidth="1"/>
    <col min="1539" max="1539" width="15.85546875" style="144" customWidth="1"/>
    <col min="1540" max="1540" width="82" style="144" customWidth="1"/>
    <col min="1541" max="1541" width="13.7109375" style="144" customWidth="1"/>
    <col min="1542" max="1542" width="16.42578125" style="144" customWidth="1"/>
    <col min="1543" max="1543" width="22.28515625" style="144" customWidth="1"/>
    <col min="1544" max="1544" width="21.28515625" style="144" customWidth="1"/>
    <col min="1545" max="1792" width="11.42578125" style="144"/>
    <col min="1793" max="1793" width="3.7109375" style="144" customWidth="1"/>
    <col min="1794" max="1794" width="27.7109375" style="144" customWidth="1"/>
    <col min="1795" max="1795" width="15.85546875" style="144" customWidth="1"/>
    <col min="1796" max="1796" width="82" style="144" customWidth="1"/>
    <col min="1797" max="1797" width="13.7109375" style="144" customWidth="1"/>
    <col min="1798" max="1798" width="16.42578125" style="144" customWidth="1"/>
    <col min="1799" max="1799" width="22.28515625" style="144" customWidth="1"/>
    <col min="1800" max="1800" width="21.28515625" style="144" customWidth="1"/>
    <col min="1801" max="2048" width="11.42578125" style="144"/>
    <col min="2049" max="2049" width="3.7109375" style="144" customWidth="1"/>
    <col min="2050" max="2050" width="27.7109375" style="144" customWidth="1"/>
    <col min="2051" max="2051" width="15.85546875" style="144" customWidth="1"/>
    <col min="2052" max="2052" width="82" style="144" customWidth="1"/>
    <col min="2053" max="2053" width="13.7109375" style="144" customWidth="1"/>
    <col min="2054" max="2054" width="16.42578125" style="144" customWidth="1"/>
    <col min="2055" max="2055" width="22.28515625" style="144" customWidth="1"/>
    <col min="2056" max="2056" width="21.28515625" style="144" customWidth="1"/>
    <col min="2057" max="2304" width="11.42578125" style="144"/>
    <col min="2305" max="2305" width="3.7109375" style="144" customWidth="1"/>
    <col min="2306" max="2306" width="27.7109375" style="144" customWidth="1"/>
    <col min="2307" max="2307" width="15.85546875" style="144" customWidth="1"/>
    <col min="2308" max="2308" width="82" style="144" customWidth="1"/>
    <col min="2309" max="2309" width="13.7109375" style="144" customWidth="1"/>
    <col min="2310" max="2310" width="16.42578125" style="144" customWidth="1"/>
    <col min="2311" max="2311" width="22.28515625" style="144" customWidth="1"/>
    <col min="2312" max="2312" width="21.28515625" style="144" customWidth="1"/>
    <col min="2313" max="2560" width="11.42578125" style="144"/>
    <col min="2561" max="2561" width="3.7109375" style="144" customWidth="1"/>
    <col min="2562" max="2562" width="27.7109375" style="144" customWidth="1"/>
    <col min="2563" max="2563" width="15.85546875" style="144" customWidth="1"/>
    <col min="2564" max="2564" width="82" style="144" customWidth="1"/>
    <col min="2565" max="2565" width="13.7109375" style="144" customWidth="1"/>
    <col min="2566" max="2566" width="16.42578125" style="144" customWidth="1"/>
    <col min="2567" max="2567" width="22.28515625" style="144" customWidth="1"/>
    <col min="2568" max="2568" width="21.28515625" style="144" customWidth="1"/>
    <col min="2569" max="2816" width="11.42578125" style="144"/>
    <col min="2817" max="2817" width="3.7109375" style="144" customWidth="1"/>
    <col min="2818" max="2818" width="27.7109375" style="144" customWidth="1"/>
    <col min="2819" max="2819" width="15.85546875" style="144" customWidth="1"/>
    <col min="2820" max="2820" width="82" style="144" customWidth="1"/>
    <col min="2821" max="2821" width="13.7109375" style="144" customWidth="1"/>
    <col min="2822" max="2822" width="16.42578125" style="144" customWidth="1"/>
    <col min="2823" max="2823" width="22.28515625" style="144" customWidth="1"/>
    <col min="2824" max="2824" width="21.28515625" style="144" customWidth="1"/>
    <col min="2825" max="3072" width="11.42578125" style="144"/>
    <col min="3073" max="3073" width="3.7109375" style="144" customWidth="1"/>
    <col min="3074" max="3074" width="27.7109375" style="144" customWidth="1"/>
    <col min="3075" max="3075" width="15.85546875" style="144" customWidth="1"/>
    <col min="3076" max="3076" width="82" style="144" customWidth="1"/>
    <col min="3077" max="3077" width="13.7109375" style="144" customWidth="1"/>
    <col min="3078" max="3078" width="16.42578125" style="144" customWidth="1"/>
    <col min="3079" max="3079" width="22.28515625" style="144" customWidth="1"/>
    <col min="3080" max="3080" width="21.28515625" style="144" customWidth="1"/>
    <col min="3081" max="3328" width="11.42578125" style="144"/>
    <col min="3329" max="3329" width="3.7109375" style="144" customWidth="1"/>
    <col min="3330" max="3330" width="27.7109375" style="144" customWidth="1"/>
    <col min="3331" max="3331" width="15.85546875" style="144" customWidth="1"/>
    <col min="3332" max="3332" width="82" style="144" customWidth="1"/>
    <col min="3333" max="3333" width="13.7109375" style="144" customWidth="1"/>
    <col min="3334" max="3334" width="16.42578125" style="144" customWidth="1"/>
    <col min="3335" max="3335" width="22.28515625" style="144" customWidth="1"/>
    <col min="3336" max="3336" width="21.28515625" style="144" customWidth="1"/>
    <col min="3337" max="3584" width="11.42578125" style="144"/>
    <col min="3585" max="3585" width="3.7109375" style="144" customWidth="1"/>
    <col min="3586" max="3586" width="27.7109375" style="144" customWidth="1"/>
    <col min="3587" max="3587" width="15.85546875" style="144" customWidth="1"/>
    <col min="3588" max="3588" width="82" style="144" customWidth="1"/>
    <col min="3589" max="3589" width="13.7109375" style="144" customWidth="1"/>
    <col min="3590" max="3590" width="16.42578125" style="144" customWidth="1"/>
    <col min="3591" max="3591" width="22.28515625" style="144" customWidth="1"/>
    <col min="3592" max="3592" width="21.28515625" style="144" customWidth="1"/>
    <col min="3593" max="3840" width="11.42578125" style="144"/>
    <col min="3841" max="3841" width="3.7109375" style="144" customWidth="1"/>
    <col min="3842" max="3842" width="27.7109375" style="144" customWidth="1"/>
    <col min="3843" max="3843" width="15.85546875" style="144" customWidth="1"/>
    <col min="3844" max="3844" width="82" style="144" customWidth="1"/>
    <col min="3845" max="3845" width="13.7109375" style="144" customWidth="1"/>
    <col min="3846" max="3846" width="16.42578125" style="144" customWidth="1"/>
    <col min="3847" max="3847" width="22.28515625" style="144" customWidth="1"/>
    <col min="3848" max="3848" width="21.28515625" style="144" customWidth="1"/>
    <col min="3849" max="4096" width="11.42578125" style="144"/>
    <col min="4097" max="4097" width="3.7109375" style="144" customWidth="1"/>
    <col min="4098" max="4098" width="27.7109375" style="144" customWidth="1"/>
    <col min="4099" max="4099" width="15.85546875" style="144" customWidth="1"/>
    <col min="4100" max="4100" width="82" style="144" customWidth="1"/>
    <col min="4101" max="4101" width="13.7109375" style="144" customWidth="1"/>
    <col min="4102" max="4102" width="16.42578125" style="144" customWidth="1"/>
    <col min="4103" max="4103" width="22.28515625" style="144" customWidth="1"/>
    <col min="4104" max="4104" width="21.28515625" style="144" customWidth="1"/>
    <col min="4105" max="4352" width="11.42578125" style="144"/>
    <col min="4353" max="4353" width="3.7109375" style="144" customWidth="1"/>
    <col min="4354" max="4354" width="27.7109375" style="144" customWidth="1"/>
    <col min="4355" max="4355" width="15.85546875" style="144" customWidth="1"/>
    <col min="4356" max="4356" width="82" style="144" customWidth="1"/>
    <col min="4357" max="4357" width="13.7109375" style="144" customWidth="1"/>
    <col min="4358" max="4358" width="16.42578125" style="144" customWidth="1"/>
    <col min="4359" max="4359" width="22.28515625" style="144" customWidth="1"/>
    <col min="4360" max="4360" width="21.28515625" style="144" customWidth="1"/>
    <col min="4361" max="4608" width="11.42578125" style="144"/>
    <col min="4609" max="4609" width="3.7109375" style="144" customWidth="1"/>
    <col min="4610" max="4610" width="27.7109375" style="144" customWidth="1"/>
    <col min="4611" max="4611" width="15.85546875" style="144" customWidth="1"/>
    <col min="4612" max="4612" width="82" style="144" customWidth="1"/>
    <col min="4613" max="4613" width="13.7109375" style="144" customWidth="1"/>
    <col min="4614" max="4614" width="16.42578125" style="144" customWidth="1"/>
    <col min="4615" max="4615" width="22.28515625" style="144" customWidth="1"/>
    <col min="4616" max="4616" width="21.28515625" style="144" customWidth="1"/>
    <col min="4617" max="4864" width="11.42578125" style="144"/>
    <col min="4865" max="4865" width="3.7109375" style="144" customWidth="1"/>
    <col min="4866" max="4866" width="27.7109375" style="144" customWidth="1"/>
    <col min="4867" max="4867" width="15.85546875" style="144" customWidth="1"/>
    <col min="4868" max="4868" width="82" style="144" customWidth="1"/>
    <col min="4869" max="4869" width="13.7109375" style="144" customWidth="1"/>
    <col min="4870" max="4870" width="16.42578125" style="144" customWidth="1"/>
    <col min="4871" max="4871" width="22.28515625" style="144" customWidth="1"/>
    <col min="4872" max="4872" width="21.28515625" style="144" customWidth="1"/>
    <col min="4873" max="5120" width="11.42578125" style="144"/>
    <col min="5121" max="5121" width="3.7109375" style="144" customWidth="1"/>
    <col min="5122" max="5122" width="27.7109375" style="144" customWidth="1"/>
    <col min="5123" max="5123" width="15.85546875" style="144" customWidth="1"/>
    <col min="5124" max="5124" width="82" style="144" customWidth="1"/>
    <col min="5125" max="5125" width="13.7109375" style="144" customWidth="1"/>
    <col min="5126" max="5126" width="16.42578125" style="144" customWidth="1"/>
    <col min="5127" max="5127" width="22.28515625" style="144" customWidth="1"/>
    <col min="5128" max="5128" width="21.28515625" style="144" customWidth="1"/>
    <col min="5129" max="5376" width="11.42578125" style="144"/>
    <col min="5377" max="5377" width="3.7109375" style="144" customWidth="1"/>
    <col min="5378" max="5378" width="27.7109375" style="144" customWidth="1"/>
    <col min="5379" max="5379" width="15.85546875" style="144" customWidth="1"/>
    <col min="5380" max="5380" width="82" style="144" customWidth="1"/>
    <col min="5381" max="5381" width="13.7109375" style="144" customWidth="1"/>
    <col min="5382" max="5382" width="16.42578125" style="144" customWidth="1"/>
    <col min="5383" max="5383" width="22.28515625" style="144" customWidth="1"/>
    <col min="5384" max="5384" width="21.28515625" style="144" customWidth="1"/>
    <col min="5385" max="5632" width="11.42578125" style="144"/>
    <col min="5633" max="5633" width="3.7109375" style="144" customWidth="1"/>
    <col min="5634" max="5634" width="27.7109375" style="144" customWidth="1"/>
    <col min="5635" max="5635" width="15.85546875" style="144" customWidth="1"/>
    <col min="5636" max="5636" width="82" style="144" customWidth="1"/>
    <col min="5637" max="5637" width="13.7109375" style="144" customWidth="1"/>
    <col min="5638" max="5638" width="16.42578125" style="144" customWidth="1"/>
    <col min="5639" max="5639" width="22.28515625" style="144" customWidth="1"/>
    <col min="5640" max="5640" width="21.28515625" style="144" customWidth="1"/>
    <col min="5641" max="5888" width="11.42578125" style="144"/>
    <col min="5889" max="5889" width="3.7109375" style="144" customWidth="1"/>
    <col min="5890" max="5890" width="27.7109375" style="144" customWidth="1"/>
    <col min="5891" max="5891" width="15.85546875" style="144" customWidth="1"/>
    <col min="5892" max="5892" width="82" style="144" customWidth="1"/>
    <col min="5893" max="5893" width="13.7109375" style="144" customWidth="1"/>
    <col min="5894" max="5894" width="16.42578125" style="144" customWidth="1"/>
    <col min="5895" max="5895" width="22.28515625" style="144" customWidth="1"/>
    <col min="5896" max="5896" width="21.28515625" style="144" customWidth="1"/>
    <col min="5897" max="6144" width="11.42578125" style="144"/>
    <col min="6145" max="6145" width="3.7109375" style="144" customWidth="1"/>
    <col min="6146" max="6146" width="27.7109375" style="144" customWidth="1"/>
    <col min="6147" max="6147" width="15.85546875" style="144" customWidth="1"/>
    <col min="6148" max="6148" width="82" style="144" customWidth="1"/>
    <col min="6149" max="6149" width="13.7109375" style="144" customWidth="1"/>
    <col min="6150" max="6150" width="16.42578125" style="144" customWidth="1"/>
    <col min="6151" max="6151" width="22.28515625" style="144" customWidth="1"/>
    <col min="6152" max="6152" width="21.28515625" style="144" customWidth="1"/>
    <col min="6153" max="6400" width="11.42578125" style="144"/>
    <col min="6401" max="6401" width="3.7109375" style="144" customWidth="1"/>
    <col min="6402" max="6402" width="27.7109375" style="144" customWidth="1"/>
    <col min="6403" max="6403" width="15.85546875" style="144" customWidth="1"/>
    <col min="6404" max="6404" width="82" style="144" customWidth="1"/>
    <col min="6405" max="6405" width="13.7109375" style="144" customWidth="1"/>
    <col min="6406" max="6406" width="16.42578125" style="144" customWidth="1"/>
    <col min="6407" max="6407" width="22.28515625" style="144" customWidth="1"/>
    <col min="6408" max="6408" width="21.28515625" style="144" customWidth="1"/>
    <col min="6409" max="6656" width="11.42578125" style="144"/>
    <col min="6657" max="6657" width="3.7109375" style="144" customWidth="1"/>
    <col min="6658" max="6658" width="27.7109375" style="144" customWidth="1"/>
    <col min="6659" max="6659" width="15.85546875" style="144" customWidth="1"/>
    <col min="6660" max="6660" width="82" style="144" customWidth="1"/>
    <col min="6661" max="6661" width="13.7109375" style="144" customWidth="1"/>
    <col min="6662" max="6662" width="16.42578125" style="144" customWidth="1"/>
    <col min="6663" max="6663" width="22.28515625" style="144" customWidth="1"/>
    <col min="6664" max="6664" width="21.28515625" style="144" customWidth="1"/>
    <col min="6665" max="6912" width="11.42578125" style="144"/>
    <col min="6913" max="6913" width="3.7109375" style="144" customWidth="1"/>
    <col min="6914" max="6914" width="27.7109375" style="144" customWidth="1"/>
    <col min="6915" max="6915" width="15.85546875" style="144" customWidth="1"/>
    <col min="6916" max="6916" width="82" style="144" customWidth="1"/>
    <col min="6917" max="6917" width="13.7109375" style="144" customWidth="1"/>
    <col min="6918" max="6918" width="16.42578125" style="144" customWidth="1"/>
    <col min="6919" max="6919" width="22.28515625" style="144" customWidth="1"/>
    <col min="6920" max="6920" width="21.28515625" style="144" customWidth="1"/>
    <col min="6921" max="7168" width="11.42578125" style="144"/>
    <col min="7169" max="7169" width="3.7109375" style="144" customWidth="1"/>
    <col min="7170" max="7170" width="27.7109375" style="144" customWidth="1"/>
    <col min="7171" max="7171" width="15.85546875" style="144" customWidth="1"/>
    <col min="7172" max="7172" width="82" style="144" customWidth="1"/>
    <col min="7173" max="7173" width="13.7109375" style="144" customWidth="1"/>
    <col min="7174" max="7174" width="16.42578125" style="144" customWidth="1"/>
    <col min="7175" max="7175" width="22.28515625" style="144" customWidth="1"/>
    <col min="7176" max="7176" width="21.28515625" style="144" customWidth="1"/>
    <col min="7177" max="7424" width="11.42578125" style="144"/>
    <col min="7425" max="7425" width="3.7109375" style="144" customWidth="1"/>
    <col min="7426" max="7426" width="27.7109375" style="144" customWidth="1"/>
    <col min="7427" max="7427" width="15.85546875" style="144" customWidth="1"/>
    <col min="7428" max="7428" width="82" style="144" customWidth="1"/>
    <col min="7429" max="7429" width="13.7109375" style="144" customWidth="1"/>
    <col min="7430" max="7430" width="16.42578125" style="144" customWidth="1"/>
    <col min="7431" max="7431" width="22.28515625" style="144" customWidth="1"/>
    <col min="7432" max="7432" width="21.28515625" style="144" customWidth="1"/>
    <col min="7433" max="7680" width="11.42578125" style="144"/>
    <col min="7681" max="7681" width="3.7109375" style="144" customWidth="1"/>
    <col min="7682" max="7682" width="27.7109375" style="144" customWidth="1"/>
    <col min="7683" max="7683" width="15.85546875" style="144" customWidth="1"/>
    <col min="7684" max="7684" width="82" style="144" customWidth="1"/>
    <col min="7685" max="7685" width="13.7109375" style="144" customWidth="1"/>
    <col min="7686" max="7686" width="16.42578125" style="144" customWidth="1"/>
    <col min="7687" max="7687" width="22.28515625" style="144" customWidth="1"/>
    <col min="7688" max="7688" width="21.28515625" style="144" customWidth="1"/>
    <col min="7689" max="7936" width="11.42578125" style="144"/>
    <col min="7937" max="7937" width="3.7109375" style="144" customWidth="1"/>
    <col min="7938" max="7938" width="27.7109375" style="144" customWidth="1"/>
    <col min="7939" max="7939" width="15.85546875" style="144" customWidth="1"/>
    <col min="7940" max="7940" width="82" style="144" customWidth="1"/>
    <col min="7941" max="7941" width="13.7109375" style="144" customWidth="1"/>
    <col min="7942" max="7942" width="16.42578125" style="144" customWidth="1"/>
    <col min="7943" max="7943" width="22.28515625" style="144" customWidth="1"/>
    <col min="7944" max="7944" width="21.28515625" style="144" customWidth="1"/>
    <col min="7945" max="8192" width="11.42578125" style="144"/>
    <col min="8193" max="8193" width="3.7109375" style="144" customWidth="1"/>
    <col min="8194" max="8194" width="27.7109375" style="144" customWidth="1"/>
    <col min="8195" max="8195" width="15.85546875" style="144" customWidth="1"/>
    <col min="8196" max="8196" width="82" style="144" customWidth="1"/>
    <col min="8197" max="8197" width="13.7109375" style="144" customWidth="1"/>
    <col min="8198" max="8198" width="16.42578125" style="144" customWidth="1"/>
    <col min="8199" max="8199" width="22.28515625" style="144" customWidth="1"/>
    <col min="8200" max="8200" width="21.28515625" style="144" customWidth="1"/>
    <col min="8201" max="8448" width="11.42578125" style="144"/>
    <col min="8449" max="8449" width="3.7109375" style="144" customWidth="1"/>
    <col min="8450" max="8450" width="27.7109375" style="144" customWidth="1"/>
    <col min="8451" max="8451" width="15.85546875" style="144" customWidth="1"/>
    <col min="8452" max="8452" width="82" style="144" customWidth="1"/>
    <col min="8453" max="8453" width="13.7109375" style="144" customWidth="1"/>
    <col min="8454" max="8454" width="16.42578125" style="144" customWidth="1"/>
    <col min="8455" max="8455" width="22.28515625" style="144" customWidth="1"/>
    <col min="8456" max="8456" width="21.28515625" style="144" customWidth="1"/>
    <col min="8457" max="8704" width="11.42578125" style="144"/>
    <col min="8705" max="8705" width="3.7109375" style="144" customWidth="1"/>
    <col min="8706" max="8706" width="27.7109375" style="144" customWidth="1"/>
    <col min="8707" max="8707" width="15.85546875" style="144" customWidth="1"/>
    <col min="8708" max="8708" width="82" style="144" customWidth="1"/>
    <col min="8709" max="8709" width="13.7109375" style="144" customWidth="1"/>
    <col min="8710" max="8710" width="16.42578125" style="144" customWidth="1"/>
    <col min="8711" max="8711" width="22.28515625" style="144" customWidth="1"/>
    <col min="8712" max="8712" width="21.28515625" style="144" customWidth="1"/>
    <col min="8713" max="8960" width="11.42578125" style="144"/>
    <col min="8961" max="8961" width="3.7109375" style="144" customWidth="1"/>
    <col min="8962" max="8962" width="27.7109375" style="144" customWidth="1"/>
    <col min="8963" max="8963" width="15.85546875" style="144" customWidth="1"/>
    <col min="8964" max="8964" width="82" style="144" customWidth="1"/>
    <col min="8965" max="8965" width="13.7109375" style="144" customWidth="1"/>
    <col min="8966" max="8966" width="16.42578125" style="144" customWidth="1"/>
    <col min="8967" max="8967" width="22.28515625" style="144" customWidth="1"/>
    <col min="8968" max="8968" width="21.28515625" style="144" customWidth="1"/>
    <col min="8969" max="9216" width="11.42578125" style="144"/>
    <col min="9217" max="9217" width="3.7109375" style="144" customWidth="1"/>
    <col min="9218" max="9218" width="27.7109375" style="144" customWidth="1"/>
    <col min="9219" max="9219" width="15.85546875" style="144" customWidth="1"/>
    <col min="9220" max="9220" width="82" style="144" customWidth="1"/>
    <col min="9221" max="9221" width="13.7109375" style="144" customWidth="1"/>
    <col min="9222" max="9222" width="16.42578125" style="144" customWidth="1"/>
    <col min="9223" max="9223" width="22.28515625" style="144" customWidth="1"/>
    <col min="9224" max="9224" width="21.28515625" style="144" customWidth="1"/>
    <col min="9225" max="9472" width="11.42578125" style="144"/>
    <col min="9473" max="9473" width="3.7109375" style="144" customWidth="1"/>
    <col min="9474" max="9474" width="27.7109375" style="144" customWidth="1"/>
    <col min="9475" max="9475" width="15.85546875" style="144" customWidth="1"/>
    <col min="9476" max="9476" width="82" style="144" customWidth="1"/>
    <col min="9477" max="9477" width="13.7109375" style="144" customWidth="1"/>
    <col min="9478" max="9478" width="16.42578125" style="144" customWidth="1"/>
    <col min="9479" max="9479" width="22.28515625" style="144" customWidth="1"/>
    <col min="9480" max="9480" width="21.28515625" style="144" customWidth="1"/>
    <col min="9481" max="9728" width="11.42578125" style="144"/>
    <col min="9729" max="9729" width="3.7109375" style="144" customWidth="1"/>
    <col min="9730" max="9730" width="27.7109375" style="144" customWidth="1"/>
    <col min="9731" max="9731" width="15.85546875" style="144" customWidth="1"/>
    <col min="9732" max="9732" width="82" style="144" customWidth="1"/>
    <col min="9733" max="9733" width="13.7109375" style="144" customWidth="1"/>
    <col min="9734" max="9734" width="16.42578125" style="144" customWidth="1"/>
    <col min="9735" max="9735" width="22.28515625" style="144" customWidth="1"/>
    <col min="9736" max="9736" width="21.28515625" style="144" customWidth="1"/>
    <col min="9737" max="9984" width="11.42578125" style="144"/>
    <col min="9985" max="9985" width="3.7109375" style="144" customWidth="1"/>
    <col min="9986" max="9986" width="27.7109375" style="144" customWidth="1"/>
    <col min="9987" max="9987" width="15.85546875" style="144" customWidth="1"/>
    <col min="9988" max="9988" width="82" style="144" customWidth="1"/>
    <col min="9989" max="9989" width="13.7109375" style="144" customWidth="1"/>
    <col min="9990" max="9990" width="16.42578125" style="144" customWidth="1"/>
    <col min="9991" max="9991" width="22.28515625" style="144" customWidth="1"/>
    <col min="9992" max="9992" width="21.28515625" style="144" customWidth="1"/>
    <col min="9993" max="10240" width="11.42578125" style="144"/>
    <col min="10241" max="10241" width="3.7109375" style="144" customWidth="1"/>
    <col min="10242" max="10242" width="27.7109375" style="144" customWidth="1"/>
    <col min="10243" max="10243" width="15.85546875" style="144" customWidth="1"/>
    <col min="10244" max="10244" width="82" style="144" customWidth="1"/>
    <col min="10245" max="10245" width="13.7109375" style="144" customWidth="1"/>
    <col min="10246" max="10246" width="16.42578125" style="144" customWidth="1"/>
    <col min="10247" max="10247" width="22.28515625" style="144" customWidth="1"/>
    <col min="10248" max="10248" width="21.28515625" style="144" customWidth="1"/>
    <col min="10249" max="10496" width="11.42578125" style="144"/>
    <col min="10497" max="10497" width="3.7109375" style="144" customWidth="1"/>
    <col min="10498" max="10498" width="27.7109375" style="144" customWidth="1"/>
    <col min="10499" max="10499" width="15.85546875" style="144" customWidth="1"/>
    <col min="10500" max="10500" width="82" style="144" customWidth="1"/>
    <col min="10501" max="10501" width="13.7109375" style="144" customWidth="1"/>
    <col min="10502" max="10502" width="16.42578125" style="144" customWidth="1"/>
    <col min="10503" max="10503" width="22.28515625" style="144" customWidth="1"/>
    <col min="10504" max="10504" width="21.28515625" style="144" customWidth="1"/>
    <col min="10505" max="10752" width="11.42578125" style="144"/>
    <col min="10753" max="10753" width="3.7109375" style="144" customWidth="1"/>
    <col min="10754" max="10754" width="27.7109375" style="144" customWidth="1"/>
    <col min="10755" max="10755" width="15.85546875" style="144" customWidth="1"/>
    <col min="10756" max="10756" width="82" style="144" customWidth="1"/>
    <col min="10757" max="10757" width="13.7109375" style="144" customWidth="1"/>
    <col min="10758" max="10758" width="16.42578125" style="144" customWidth="1"/>
    <col min="10759" max="10759" width="22.28515625" style="144" customWidth="1"/>
    <col min="10760" max="10760" width="21.28515625" style="144" customWidth="1"/>
    <col min="10761" max="11008" width="11.42578125" style="144"/>
    <col min="11009" max="11009" width="3.7109375" style="144" customWidth="1"/>
    <col min="11010" max="11010" width="27.7109375" style="144" customWidth="1"/>
    <col min="11011" max="11011" width="15.85546875" style="144" customWidth="1"/>
    <col min="11012" max="11012" width="82" style="144" customWidth="1"/>
    <col min="11013" max="11013" width="13.7109375" style="144" customWidth="1"/>
    <col min="11014" max="11014" width="16.42578125" style="144" customWidth="1"/>
    <col min="11015" max="11015" width="22.28515625" style="144" customWidth="1"/>
    <col min="11016" max="11016" width="21.28515625" style="144" customWidth="1"/>
    <col min="11017" max="11264" width="11.42578125" style="144"/>
    <col min="11265" max="11265" width="3.7109375" style="144" customWidth="1"/>
    <col min="11266" max="11266" width="27.7109375" style="144" customWidth="1"/>
    <col min="11267" max="11267" width="15.85546875" style="144" customWidth="1"/>
    <col min="11268" max="11268" width="82" style="144" customWidth="1"/>
    <col min="11269" max="11269" width="13.7109375" style="144" customWidth="1"/>
    <col min="11270" max="11270" width="16.42578125" style="144" customWidth="1"/>
    <col min="11271" max="11271" width="22.28515625" style="144" customWidth="1"/>
    <col min="11272" max="11272" width="21.28515625" style="144" customWidth="1"/>
    <col min="11273" max="11520" width="11.42578125" style="144"/>
    <col min="11521" max="11521" width="3.7109375" style="144" customWidth="1"/>
    <col min="11522" max="11522" width="27.7109375" style="144" customWidth="1"/>
    <col min="11523" max="11523" width="15.85546875" style="144" customWidth="1"/>
    <col min="11524" max="11524" width="82" style="144" customWidth="1"/>
    <col min="11525" max="11525" width="13.7109375" style="144" customWidth="1"/>
    <col min="11526" max="11526" width="16.42578125" style="144" customWidth="1"/>
    <col min="11527" max="11527" width="22.28515625" style="144" customWidth="1"/>
    <col min="11528" max="11528" width="21.28515625" style="144" customWidth="1"/>
    <col min="11529" max="11776" width="11.42578125" style="144"/>
    <col min="11777" max="11777" width="3.7109375" style="144" customWidth="1"/>
    <col min="11778" max="11778" width="27.7109375" style="144" customWidth="1"/>
    <col min="11779" max="11779" width="15.85546875" style="144" customWidth="1"/>
    <col min="11780" max="11780" width="82" style="144" customWidth="1"/>
    <col min="11781" max="11781" width="13.7109375" style="144" customWidth="1"/>
    <col min="11782" max="11782" width="16.42578125" style="144" customWidth="1"/>
    <col min="11783" max="11783" width="22.28515625" style="144" customWidth="1"/>
    <col min="11784" max="11784" width="21.28515625" style="144" customWidth="1"/>
    <col min="11785" max="12032" width="11.42578125" style="144"/>
    <col min="12033" max="12033" width="3.7109375" style="144" customWidth="1"/>
    <col min="12034" max="12034" width="27.7109375" style="144" customWidth="1"/>
    <col min="12035" max="12035" width="15.85546875" style="144" customWidth="1"/>
    <col min="12036" max="12036" width="82" style="144" customWidth="1"/>
    <col min="12037" max="12037" width="13.7109375" style="144" customWidth="1"/>
    <col min="12038" max="12038" width="16.42578125" style="144" customWidth="1"/>
    <col min="12039" max="12039" width="22.28515625" style="144" customWidth="1"/>
    <col min="12040" max="12040" width="21.28515625" style="144" customWidth="1"/>
    <col min="12041" max="12288" width="11.42578125" style="144"/>
    <col min="12289" max="12289" width="3.7109375" style="144" customWidth="1"/>
    <col min="12290" max="12290" width="27.7109375" style="144" customWidth="1"/>
    <col min="12291" max="12291" width="15.85546875" style="144" customWidth="1"/>
    <col min="12292" max="12292" width="82" style="144" customWidth="1"/>
    <col min="12293" max="12293" width="13.7109375" style="144" customWidth="1"/>
    <col min="12294" max="12294" width="16.42578125" style="144" customWidth="1"/>
    <col min="12295" max="12295" width="22.28515625" style="144" customWidth="1"/>
    <col min="12296" max="12296" width="21.28515625" style="144" customWidth="1"/>
    <col min="12297" max="12544" width="11.42578125" style="144"/>
    <col min="12545" max="12545" width="3.7109375" style="144" customWidth="1"/>
    <col min="12546" max="12546" width="27.7109375" style="144" customWidth="1"/>
    <col min="12547" max="12547" width="15.85546875" style="144" customWidth="1"/>
    <col min="12548" max="12548" width="82" style="144" customWidth="1"/>
    <col min="12549" max="12549" width="13.7109375" style="144" customWidth="1"/>
    <col min="12550" max="12550" width="16.42578125" style="144" customWidth="1"/>
    <col min="12551" max="12551" width="22.28515625" style="144" customWidth="1"/>
    <col min="12552" max="12552" width="21.28515625" style="144" customWidth="1"/>
    <col min="12553" max="12800" width="11.42578125" style="144"/>
    <col min="12801" max="12801" width="3.7109375" style="144" customWidth="1"/>
    <col min="12802" max="12802" width="27.7109375" style="144" customWidth="1"/>
    <col min="12803" max="12803" width="15.85546875" style="144" customWidth="1"/>
    <col min="12804" max="12804" width="82" style="144" customWidth="1"/>
    <col min="12805" max="12805" width="13.7109375" style="144" customWidth="1"/>
    <col min="12806" max="12806" width="16.42578125" style="144" customWidth="1"/>
    <col min="12807" max="12807" width="22.28515625" style="144" customWidth="1"/>
    <col min="12808" max="12808" width="21.28515625" style="144" customWidth="1"/>
    <col min="12809" max="13056" width="11.42578125" style="144"/>
    <col min="13057" max="13057" width="3.7109375" style="144" customWidth="1"/>
    <col min="13058" max="13058" width="27.7109375" style="144" customWidth="1"/>
    <col min="13059" max="13059" width="15.85546875" style="144" customWidth="1"/>
    <col min="13060" max="13060" width="82" style="144" customWidth="1"/>
    <col min="13061" max="13061" width="13.7109375" style="144" customWidth="1"/>
    <col min="13062" max="13062" width="16.42578125" style="144" customWidth="1"/>
    <col min="13063" max="13063" width="22.28515625" style="144" customWidth="1"/>
    <col min="13064" max="13064" width="21.28515625" style="144" customWidth="1"/>
    <col min="13065" max="13312" width="11.42578125" style="144"/>
    <col min="13313" max="13313" width="3.7109375" style="144" customWidth="1"/>
    <col min="13314" max="13314" width="27.7109375" style="144" customWidth="1"/>
    <col min="13315" max="13315" width="15.85546875" style="144" customWidth="1"/>
    <col min="13316" max="13316" width="82" style="144" customWidth="1"/>
    <col min="13317" max="13317" width="13.7109375" style="144" customWidth="1"/>
    <col min="13318" max="13318" width="16.42578125" style="144" customWidth="1"/>
    <col min="13319" max="13319" width="22.28515625" style="144" customWidth="1"/>
    <col min="13320" max="13320" width="21.28515625" style="144" customWidth="1"/>
    <col min="13321" max="13568" width="11.42578125" style="144"/>
    <col min="13569" max="13569" width="3.7109375" style="144" customWidth="1"/>
    <col min="13570" max="13570" width="27.7109375" style="144" customWidth="1"/>
    <col min="13571" max="13571" width="15.85546875" style="144" customWidth="1"/>
    <col min="13572" max="13572" width="82" style="144" customWidth="1"/>
    <col min="13573" max="13573" width="13.7109375" style="144" customWidth="1"/>
    <col min="13574" max="13574" width="16.42578125" style="144" customWidth="1"/>
    <col min="13575" max="13575" width="22.28515625" style="144" customWidth="1"/>
    <col min="13576" max="13576" width="21.28515625" style="144" customWidth="1"/>
    <col min="13577" max="13824" width="11.42578125" style="144"/>
    <col min="13825" max="13825" width="3.7109375" style="144" customWidth="1"/>
    <col min="13826" max="13826" width="27.7109375" style="144" customWidth="1"/>
    <col min="13827" max="13827" width="15.85546875" style="144" customWidth="1"/>
    <col min="13828" max="13828" width="82" style="144" customWidth="1"/>
    <col min="13829" max="13829" width="13.7109375" style="144" customWidth="1"/>
    <col min="13830" max="13830" width="16.42578125" style="144" customWidth="1"/>
    <col min="13831" max="13831" width="22.28515625" style="144" customWidth="1"/>
    <col min="13832" max="13832" width="21.28515625" style="144" customWidth="1"/>
    <col min="13833" max="14080" width="11.42578125" style="144"/>
    <col min="14081" max="14081" width="3.7109375" style="144" customWidth="1"/>
    <col min="14082" max="14082" width="27.7109375" style="144" customWidth="1"/>
    <col min="14083" max="14083" width="15.85546875" style="144" customWidth="1"/>
    <col min="14084" max="14084" width="82" style="144" customWidth="1"/>
    <col min="14085" max="14085" width="13.7109375" style="144" customWidth="1"/>
    <col min="14086" max="14086" width="16.42578125" style="144" customWidth="1"/>
    <col min="14087" max="14087" width="22.28515625" style="144" customWidth="1"/>
    <col min="14088" max="14088" width="21.28515625" style="144" customWidth="1"/>
    <col min="14089" max="14336" width="11.42578125" style="144"/>
    <col min="14337" max="14337" width="3.7109375" style="144" customWidth="1"/>
    <col min="14338" max="14338" width="27.7109375" style="144" customWidth="1"/>
    <col min="14339" max="14339" width="15.85546875" style="144" customWidth="1"/>
    <col min="14340" max="14340" width="82" style="144" customWidth="1"/>
    <col min="14341" max="14341" width="13.7109375" style="144" customWidth="1"/>
    <col min="14342" max="14342" width="16.42578125" style="144" customWidth="1"/>
    <col min="14343" max="14343" width="22.28515625" style="144" customWidth="1"/>
    <col min="14344" max="14344" width="21.28515625" style="144" customWidth="1"/>
    <col min="14345" max="14592" width="11.42578125" style="144"/>
    <col min="14593" max="14593" width="3.7109375" style="144" customWidth="1"/>
    <col min="14594" max="14594" width="27.7109375" style="144" customWidth="1"/>
    <col min="14595" max="14595" width="15.85546875" style="144" customWidth="1"/>
    <col min="14596" max="14596" width="82" style="144" customWidth="1"/>
    <col min="14597" max="14597" width="13.7109375" style="144" customWidth="1"/>
    <col min="14598" max="14598" width="16.42578125" style="144" customWidth="1"/>
    <col min="14599" max="14599" width="22.28515625" style="144" customWidth="1"/>
    <col min="14600" max="14600" width="21.28515625" style="144" customWidth="1"/>
    <col min="14601" max="14848" width="11.42578125" style="144"/>
    <col min="14849" max="14849" width="3.7109375" style="144" customWidth="1"/>
    <col min="14850" max="14850" width="27.7109375" style="144" customWidth="1"/>
    <col min="14851" max="14851" width="15.85546875" style="144" customWidth="1"/>
    <col min="14852" max="14852" width="82" style="144" customWidth="1"/>
    <col min="14853" max="14853" width="13.7109375" style="144" customWidth="1"/>
    <col min="14854" max="14854" width="16.42578125" style="144" customWidth="1"/>
    <col min="14855" max="14855" width="22.28515625" style="144" customWidth="1"/>
    <col min="14856" max="14856" width="21.28515625" style="144" customWidth="1"/>
    <col min="14857" max="15104" width="11.42578125" style="144"/>
    <col min="15105" max="15105" width="3.7109375" style="144" customWidth="1"/>
    <col min="15106" max="15106" width="27.7109375" style="144" customWidth="1"/>
    <col min="15107" max="15107" width="15.85546875" style="144" customWidth="1"/>
    <col min="15108" max="15108" width="82" style="144" customWidth="1"/>
    <col min="15109" max="15109" width="13.7109375" style="144" customWidth="1"/>
    <col min="15110" max="15110" width="16.42578125" style="144" customWidth="1"/>
    <col min="15111" max="15111" width="22.28515625" style="144" customWidth="1"/>
    <col min="15112" max="15112" width="21.28515625" style="144" customWidth="1"/>
    <col min="15113" max="15360" width="11.42578125" style="144"/>
    <col min="15361" max="15361" width="3.7109375" style="144" customWidth="1"/>
    <col min="15362" max="15362" width="27.7109375" style="144" customWidth="1"/>
    <col min="15363" max="15363" width="15.85546875" style="144" customWidth="1"/>
    <col min="15364" max="15364" width="82" style="144" customWidth="1"/>
    <col min="15365" max="15365" width="13.7109375" style="144" customWidth="1"/>
    <col min="15366" max="15366" width="16.42578125" style="144" customWidth="1"/>
    <col min="15367" max="15367" width="22.28515625" style="144" customWidth="1"/>
    <col min="15368" max="15368" width="21.28515625" style="144" customWidth="1"/>
    <col min="15369" max="15616" width="11.42578125" style="144"/>
    <col min="15617" max="15617" width="3.7109375" style="144" customWidth="1"/>
    <col min="15618" max="15618" width="27.7109375" style="144" customWidth="1"/>
    <col min="15619" max="15619" width="15.85546875" style="144" customWidth="1"/>
    <col min="15620" max="15620" width="82" style="144" customWidth="1"/>
    <col min="15621" max="15621" width="13.7109375" style="144" customWidth="1"/>
    <col min="15622" max="15622" width="16.42578125" style="144" customWidth="1"/>
    <col min="15623" max="15623" width="22.28515625" style="144" customWidth="1"/>
    <col min="15624" max="15624" width="21.28515625" style="144" customWidth="1"/>
    <col min="15625" max="15872" width="11.42578125" style="144"/>
    <col min="15873" max="15873" width="3.7109375" style="144" customWidth="1"/>
    <col min="15874" max="15874" width="27.7109375" style="144" customWidth="1"/>
    <col min="15875" max="15875" width="15.85546875" style="144" customWidth="1"/>
    <col min="15876" max="15876" width="82" style="144" customWidth="1"/>
    <col min="15877" max="15877" width="13.7109375" style="144" customWidth="1"/>
    <col min="15878" max="15878" width="16.42578125" style="144" customWidth="1"/>
    <col min="15879" max="15879" width="22.28515625" style="144" customWidth="1"/>
    <col min="15880" max="15880" width="21.28515625" style="144" customWidth="1"/>
    <col min="15881" max="16128" width="11.42578125" style="144"/>
    <col min="16129" max="16129" width="3.7109375" style="144" customWidth="1"/>
    <col min="16130" max="16130" width="27.7109375" style="144" customWidth="1"/>
    <col min="16131" max="16131" width="15.85546875" style="144" customWidth="1"/>
    <col min="16132" max="16132" width="82" style="144" customWidth="1"/>
    <col min="16133" max="16133" width="13.7109375" style="144" customWidth="1"/>
    <col min="16134" max="16134" width="16.42578125" style="144" customWidth="1"/>
    <col min="16135" max="16135" width="22.28515625" style="144" customWidth="1"/>
    <col min="16136" max="16136" width="21.28515625" style="144" customWidth="1"/>
    <col min="16137" max="16384" width="11.42578125" style="144"/>
  </cols>
  <sheetData>
    <row r="1" spans="1:19" s="783" customFormat="1" ht="36" customHeight="1" x14ac:dyDescent="0.3">
      <c r="A1" s="779"/>
      <c r="B1" s="780"/>
      <c r="C1" s="1348" t="s">
        <v>2066</v>
      </c>
      <c r="D1" s="1348"/>
      <c r="E1" s="1423" t="s">
        <v>966</v>
      </c>
      <c r="F1" s="781"/>
      <c r="G1" s="781"/>
      <c r="H1" s="781"/>
      <c r="I1" s="782"/>
      <c r="J1" s="782"/>
      <c r="K1" s="782"/>
      <c r="L1" s="782"/>
      <c r="M1" s="782"/>
      <c r="N1" s="782"/>
      <c r="O1" s="782"/>
      <c r="P1" s="782"/>
      <c r="Q1" s="782"/>
      <c r="R1" s="782"/>
      <c r="S1" s="782"/>
    </row>
    <row r="2" spans="1:19" s="783" customFormat="1" ht="36" customHeight="1" thickBot="1" x14ac:dyDescent="0.3">
      <c r="A2" s="779"/>
      <c r="B2" s="784"/>
      <c r="C2" s="1351" t="s">
        <v>2067</v>
      </c>
      <c r="D2" s="1351"/>
      <c r="E2" s="1424"/>
      <c r="F2" s="785"/>
      <c r="G2" s="785"/>
      <c r="H2" s="786"/>
      <c r="I2" s="787"/>
      <c r="J2" s="787"/>
      <c r="K2" s="787"/>
      <c r="L2" s="787"/>
      <c r="M2" s="787"/>
      <c r="N2" s="787"/>
      <c r="O2" s="787"/>
      <c r="P2" s="787"/>
      <c r="Q2" s="787"/>
      <c r="R2" s="787"/>
      <c r="S2" s="787"/>
    </row>
    <row r="3" spans="1:19" ht="18.75" customHeight="1" x14ac:dyDescent="0.25">
      <c r="B3" s="1352" t="s">
        <v>163</v>
      </c>
      <c r="C3" s="789" t="s">
        <v>162</v>
      </c>
      <c r="D3" s="1353">
        <v>45162</v>
      </c>
      <c r="E3" s="1354"/>
      <c r="F3" s="790"/>
      <c r="G3" s="790"/>
      <c r="H3" s="790"/>
    </row>
    <row r="4" spans="1:19" ht="18.75" customHeight="1" x14ac:dyDescent="0.25">
      <c r="B4" s="1337"/>
      <c r="C4" s="791" t="s">
        <v>2068</v>
      </c>
      <c r="D4" s="1355">
        <f>+D3+100</f>
        <v>45262</v>
      </c>
      <c r="E4" s="1356"/>
      <c r="F4" s="790"/>
      <c r="G4" s="790"/>
      <c r="H4" s="790"/>
    </row>
    <row r="5" spans="1:19" ht="18.75" customHeight="1" x14ac:dyDescent="0.25">
      <c r="B5" s="792" t="s">
        <v>2069</v>
      </c>
      <c r="C5" s="1344" t="s">
        <v>2070</v>
      </c>
      <c r="D5" s="1325"/>
      <c r="E5" s="1326"/>
      <c r="F5" s="793"/>
      <c r="G5" s="793"/>
      <c r="H5" s="793"/>
    </row>
    <row r="6" spans="1:19" ht="18.75" customHeight="1" x14ac:dyDescent="0.25">
      <c r="B6" s="792" t="s">
        <v>2071</v>
      </c>
      <c r="C6" s="1344" t="s">
        <v>2072</v>
      </c>
      <c r="D6" s="1325"/>
      <c r="E6" s="1326"/>
      <c r="F6" s="793"/>
      <c r="G6" s="793"/>
      <c r="H6" s="793"/>
    </row>
    <row r="7" spans="1:19" ht="18.75" customHeight="1" x14ac:dyDescent="0.25">
      <c r="B7" s="792" t="s">
        <v>302</v>
      </c>
      <c r="C7" s="1344" t="s">
        <v>2073</v>
      </c>
      <c r="D7" s="1325"/>
      <c r="E7" s="1326"/>
      <c r="F7" s="794"/>
      <c r="G7" s="794"/>
      <c r="H7" s="794"/>
    </row>
    <row r="8" spans="1:19" ht="18.75" customHeight="1" x14ac:dyDescent="0.25">
      <c r="B8" s="792" t="s">
        <v>88</v>
      </c>
      <c r="C8" s="1344" t="s">
        <v>1336</v>
      </c>
      <c r="D8" s="1325"/>
      <c r="E8" s="1326"/>
      <c r="F8" s="794"/>
      <c r="G8" s="794"/>
      <c r="H8" s="794"/>
    </row>
    <row r="9" spans="1:19" ht="18.75" customHeight="1" x14ac:dyDescent="0.25">
      <c r="B9" s="792" t="s">
        <v>2074</v>
      </c>
      <c r="C9" s="1344" t="s">
        <v>308</v>
      </c>
      <c r="D9" s="1325"/>
      <c r="E9" s="1326"/>
      <c r="F9" s="794"/>
      <c r="G9" s="794"/>
      <c r="H9" s="794"/>
    </row>
    <row r="10" spans="1:19" ht="18.75" customHeight="1" x14ac:dyDescent="0.25">
      <c r="B10" s="792" t="s">
        <v>2075</v>
      </c>
      <c r="C10" s="1344" t="s">
        <v>3079</v>
      </c>
      <c r="D10" s="1325"/>
      <c r="E10" s="1326"/>
      <c r="F10" s="793"/>
      <c r="G10" s="793"/>
      <c r="H10" s="793"/>
    </row>
    <row r="11" spans="1:19" ht="18.75" customHeight="1" x14ac:dyDescent="0.25">
      <c r="B11" s="826" t="s">
        <v>2076</v>
      </c>
      <c r="C11" s="1357" t="s">
        <v>2150</v>
      </c>
      <c r="D11" s="1358"/>
      <c r="E11" s="1359"/>
      <c r="F11" s="794"/>
      <c r="G11" s="794"/>
      <c r="H11" s="794"/>
    </row>
    <row r="12" spans="1:19" ht="18.75" customHeight="1" thickBot="1" x14ac:dyDescent="0.3">
      <c r="B12" s="795" t="s">
        <v>2077</v>
      </c>
      <c r="C12" s="1345">
        <v>100000</v>
      </c>
      <c r="D12" s="1346"/>
      <c r="E12" s="1347"/>
      <c r="F12" s="796"/>
      <c r="G12" s="796"/>
      <c r="H12" s="796"/>
    </row>
    <row r="13" spans="1:19" ht="18.75" customHeight="1" thickBot="1" x14ac:dyDescent="0.3">
      <c r="B13" s="1323" t="s">
        <v>2078</v>
      </c>
      <c r="C13" s="797" t="s">
        <v>2079</v>
      </c>
      <c r="D13" s="798" t="s">
        <v>2080</v>
      </c>
      <c r="E13" s="799" t="s">
        <v>2081</v>
      </c>
      <c r="F13" s="796"/>
      <c r="G13" s="796"/>
      <c r="H13" s="796"/>
    </row>
    <row r="14" spans="1:19" ht="18.75" customHeight="1" x14ac:dyDescent="0.25">
      <c r="B14" s="1323"/>
      <c r="C14" s="800">
        <v>210501001</v>
      </c>
      <c r="D14" s="801" t="s">
        <v>3110</v>
      </c>
      <c r="E14" s="802">
        <v>1000</v>
      </c>
      <c r="F14" s="803"/>
      <c r="G14" s="803"/>
      <c r="H14" s="803"/>
    </row>
    <row r="15" spans="1:19" ht="18.75" customHeight="1" x14ac:dyDescent="0.25">
      <c r="B15" s="1323"/>
      <c r="C15" s="800"/>
      <c r="D15" s="801" t="s">
        <v>3111</v>
      </c>
      <c r="E15" s="802">
        <v>20000</v>
      </c>
      <c r="F15" s="803"/>
      <c r="G15" s="803"/>
      <c r="H15" s="803"/>
    </row>
    <row r="16" spans="1:19" ht="18.75" customHeight="1" x14ac:dyDescent="0.25">
      <c r="B16" s="1323"/>
      <c r="C16" s="800"/>
      <c r="D16" s="801" t="s">
        <v>3112</v>
      </c>
      <c r="E16" s="802">
        <v>50000</v>
      </c>
      <c r="F16" s="803"/>
      <c r="G16" s="803"/>
      <c r="H16" s="803"/>
    </row>
    <row r="17" spans="1:8" ht="18.75" customHeight="1" x14ac:dyDescent="0.25">
      <c r="B17" s="792" t="s">
        <v>2083</v>
      </c>
      <c r="C17" s="1324">
        <f>SUM(E14:E16)</f>
        <v>71000</v>
      </c>
      <c r="D17" s="1325"/>
      <c r="E17" s="1326"/>
      <c r="F17" s="796"/>
      <c r="G17" s="796"/>
      <c r="H17" s="796"/>
    </row>
    <row r="18" spans="1:8" ht="18.75" customHeight="1" x14ac:dyDescent="0.25">
      <c r="B18" s="792" t="s">
        <v>2084</v>
      </c>
      <c r="C18" s="1327">
        <f>+C17/C12</f>
        <v>0.71</v>
      </c>
      <c r="D18" s="1328"/>
      <c r="E18" s="1329"/>
      <c r="F18" s="805"/>
      <c r="G18" s="805"/>
      <c r="H18" s="805"/>
    </row>
    <row r="19" spans="1:8" ht="18.75" customHeight="1" x14ac:dyDescent="0.25">
      <c r="B19" s="792" t="s">
        <v>2085</v>
      </c>
      <c r="C19" s="1344">
        <v>1</v>
      </c>
      <c r="D19" s="1325"/>
      <c r="E19" s="1326"/>
      <c r="F19" s="793"/>
      <c r="G19" s="793"/>
      <c r="H19" s="793"/>
    </row>
    <row r="20" spans="1:8" ht="18.75" customHeight="1" x14ac:dyDescent="0.25">
      <c r="B20" s="1337" t="s">
        <v>2086</v>
      </c>
      <c r="C20" s="806" t="s">
        <v>2087</v>
      </c>
      <c r="D20" s="807"/>
      <c r="E20" s="808"/>
      <c r="F20" s="793"/>
      <c r="G20" s="793"/>
      <c r="H20" s="793"/>
    </row>
    <row r="21" spans="1:8" ht="18.75" customHeight="1" x14ac:dyDescent="0.25">
      <c r="B21" s="1337"/>
      <c r="C21" s="806" t="s">
        <v>2088</v>
      </c>
      <c r="D21" s="809" t="s">
        <v>2089</v>
      </c>
      <c r="E21" s="808"/>
      <c r="F21" s="793"/>
      <c r="G21" s="793"/>
      <c r="H21" s="793"/>
    </row>
    <row r="22" spans="1:8" ht="18.75" customHeight="1" x14ac:dyDescent="0.25">
      <c r="B22" s="1337"/>
      <c r="C22" s="806" t="s">
        <v>2090</v>
      </c>
      <c r="D22" s="807"/>
      <c r="E22" s="808"/>
      <c r="F22" s="793"/>
      <c r="G22" s="793"/>
      <c r="H22" s="793"/>
    </row>
    <row r="23" spans="1:8" ht="18.75" customHeight="1" x14ac:dyDescent="0.25">
      <c r="B23" s="792" t="s">
        <v>2091</v>
      </c>
      <c r="C23" s="1338" t="s">
        <v>2092</v>
      </c>
      <c r="D23" s="1321"/>
      <c r="E23" s="1322"/>
      <c r="F23" s="793"/>
      <c r="G23" s="793"/>
      <c r="H23" s="793"/>
    </row>
    <row r="24" spans="1:8" ht="18.75" customHeight="1" x14ac:dyDescent="0.25">
      <c r="B24" s="792" t="s">
        <v>153</v>
      </c>
      <c r="C24" s="1338" t="s">
        <v>2093</v>
      </c>
      <c r="D24" s="1321"/>
      <c r="E24" s="1322"/>
      <c r="F24" s="793"/>
      <c r="G24" s="793"/>
      <c r="H24" s="793"/>
    </row>
    <row r="25" spans="1:8" ht="18.75" customHeight="1" thickBot="1" x14ac:dyDescent="0.3">
      <c r="B25" s="810" t="s">
        <v>2094</v>
      </c>
      <c r="C25" s="1339">
        <v>4</v>
      </c>
      <c r="D25" s="1340"/>
      <c r="E25" s="808" t="s">
        <v>2095</v>
      </c>
      <c r="F25" s="793"/>
      <c r="G25" s="793"/>
      <c r="H25" s="793"/>
    </row>
    <row r="26" spans="1:8" ht="33" x14ac:dyDescent="0.25">
      <c r="A26" s="788" t="s">
        <v>2099</v>
      </c>
      <c r="B26" s="864" t="s">
        <v>2097</v>
      </c>
      <c r="C26" s="1341" t="s">
        <v>2151</v>
      </c>
      <c r="D26" s="1342"/>
      <c r="E26" s="1343"/>
      <c r="F26" s="793"/>
      <c r="G26" s="793"/>
      <c r="H26" s="793"/>
    </row>
    <row r="27" spans="1:8" ht="15.75" x14ac:dyDescent="0.25">
      <c r="B27" s="811" t="s">
        <v>2098</v>
      </c>
      <c r="C27" s="1320">
        <v>12</v>
      </c>
      <c r="D27" s="1321"/>
      <c r="E27" s="1322"/>
      <c r="F27" s="812"/>
      <c r="G27" s="812"/>
      <c r="H27" s="812"/>
    </row>
    <row r="28" spans="1:8" ht="22.5" customHeight="1" x14ac:dyDescent="0.25">
      <c r="A28" s="788" t="s">
        <v>2099</v>
      </c>
      <c r="B28" s="811" t="s">
        <v>2100</v>
      </c>
      <c r="C28" s="1317" t="s">
        <v>2152</v>
      </c>
      <c r="D28" s="1318"/>
      <c r="E28" s="1319"/>
      <c r="F28" s="812"/>
      <c r="G28" s="812"/>
      <c r="H28" s="812"/>
    </row>
    <row r="29" spans="1:8" ht="80.25" x14ac:dyDescent="0.25">
      <c r="A29" s="788" t="s">
        <v>2137</v>
      </c>
      <c r="B29" s="811" t="s">
        <v>2103</v>
      </c>
      <c r="C29" s="1320" t="s">
        <v>2153</v>
      </c>
      <c r="D29" s="1321"/>
      <c r="E29" s="1322"/>
      <c r="F29" s="813"/>
      <c r="G29" s="813"/>
      <c r="H29" s="813"/>
    </row>
    <row r="30" spans="1:8" ht="15.75" x14ac:dyDescent="0.25">
      <c r="B30" s="1330" t="s">
        <v>2105</v>
      </c>
      <c r="C30" s="814" t="s">
        <v>2106</v>
      </c>
      <c r="D30" s="815"/>
      <c r="E30" s="816"/>
      <c r="F30" s="817"/>
      <c r="G30" s="817"/>
      <c r="H30" s="817"/>
    </row>
    <row r="31" spans="1:8" ht="16.5" thickBot="1" x14ac:dyDescent="0.3">
      <c r="B31" s="1331"/>
      <c r="C31" s="814" t="s">
        <v>2107</v>
      </c>
      <c r="D31" s="97" t="s">
        <v>2089</v>
      </c>
      <c r="E31" s="816"/>
      <c r="F31" s="817"/>
      <c r="G31" s="817"/>
      <c r="H31" s="817"/>
    </row>
    <row r="32" spans="1:8" ht="18.75" customHeight="1" x14ac:dyDescent="0.25">
      <c r="B32" s="818" t="s">
        <v>2108</v>
      </c>
      <c r="C32" s="1332" t="s">
        <v>2154</v>
      </c>
      <c r="D32" s="1333"/>
      <c r="E32" s="1334" t="s">
        <v>2109</v>
      </c>
      <c r="F32" s="819"/>
      <c r="G32" s="819"/>
      <c r="H32" s="819"/>
    </row>
    <row r="33" spans="1:8" ht="159" x14ac:dyDescent="0.25">
      <c r="A33" s="788" t="s">
        <v>2158</v>
      </c>
      <c r="B33" s="820" t="s">
        <v>2111</v>
      </c>
      <c r="C33" s="1335" t="s">
        <v>2155</v>
      </c>
      <c r="D33" s="1336"/>
      <c r="E33" s="1334"/>
      <c r="F33" s="821"/>
      <c r="G33" s="821"/>
      <c r="H33" s="821"/>
    </row>
    <row r="34" spans="1:8" ht="18" customHeight="1" x14ac:dyDescent="0.25">
      <c r="B34" s="822" t="s">
        <v>2108</v>
      </c>
      <c r="C34" s="1311" t="s">
        <v>2156</v>
      </c>
      <c r="D34" s="1312"/>
      <c r="E34" s="1313" t="s">
        <v>2112</v>
      </c>
      <c r="F34" s="819"/>
      <c r="G34" s="819"/>
      <c r="H34" s="819"/>
    </row>
    <row r="35" spans="1:8" ht="81" thickBot="1" x14ac:dyDescent="0.3">
      <c r="A35" s="788" t="s">
        <v>2137</v>
      </c>
      <c r="B35" s="823" t="s">
        <v>2114</v>
      </c>
      <c r="C35" s="1315" t="s">
        <v>2157</v>
      </c>
      <c r="D35" s="1316"/>
      <c r="E35" s="1314"/>
      <c r="F35" s="821"/>
      <c r="G35" s="821"/>
      <c r="H35" s="821"/>
    </row>
  </sheetData>
  <mergeCells count="33">
    <mergeCell ref="B3:B4"/>
    <mergeCell ref="D3:E3"/>
    <mergeCell ref="D4:E4"/>
    <mergeCell ref="C10:E10"/>
    <mergeCell ref="C11:E11"/>
    <mergeCell ref="C12:E12"/>
    <mergeCell ref="C1:D1"/>
    <mergeCell ref="E1:E2"/>
    <mergeCell ref="C2:D2"/>
    <mergeCell ref="C5:E5"/>
    <mergeCell ref="C6:E6"/>
    <mergeCell ref="C7:E7"/>
    <mergeCell ref="C8:E8"/>
    <mergeCell ref="C9:E9"/>
    <mergeCell ref="B13:B16"/>
    <mergeCell ref="C17:E17"/>
    <mergeCell ref="C18:E18"/>
    <mergeCell ref="B30:B31"/>
    <mergeCell ref="C32:D32"/>
    <mergeCell ref="E32:E33"/>
    <mergeCell ref="C33:D33"/>
    <mergeCell ref="B20:B22"/>
    <mergeCell ref="C23:E23"/>
    <mergeCell ref="C24:E24"/>
    <mergeCell ref="C25:D25"/>
    <mergeCell ref="C26:E26"/>
    <mergeCell ref="C27:E27"/>
    <mergeCell ref="C19:E19"/>
    <mergeCell ref="C34:D34"/>
    <mergeCell ref="E34:E35"/>
    <mergeCell ref="C35:D35"/>
    <mergeCell ref="C28:E28"/>
    <mergeCell ref="C29:E29"/>
  </mergeCell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3300"/>
  </sheetPr>
  <dimension ref="A1:X63"/>
  <sheetViews>
    <sheetView workbookViewId="0">
      <selection activeCell="D8" sqref="D8"/>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8.140625" style="135" customWidth="1"/>
    <col min="5" max="5" width="9.5703125" style="102" customWidth="1"/>
    <col min="6" max="6" width="6"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359</v>
      </c>
      <c r="E2" s="145"/>
      <c r="F2" s="146"/>
      <c r="G2" s="146"/>
      <c r="H2" s="146"/>
      <c r="I2" s="146" t="s">
        <v>309</v>
      </c>
      <c r="J2" s="153" t="s">
        <v>2503</v>
      </c>
      <c r="K2" s="270"/>
      <c r="L2" s="116"/>
    </row>
    <row r="3" spans="1:14" ht="20.25" x14ac:dyDescent="0.3">
      <c r="B3" s="159"/>
      <c r="C3" s="239"/>
      <c r="D3" s="147" t="s">
        <v>3078</v>
      </c>
      <c r="E3" s="145"/>
      <c r="F3" s="145"/>
      <c r="G3" s="145"/>
      <c r="H3" s="145"/>
      <c r="I3" s="145"/>
      <c r="J3" s="154"/>
      <c r="K3" s="271"/>
      <c r="L3" s="116"/>
    </row>
    <row r="4" spans="1:14" s="56" customFormat="1" ht="15.75" x14ac:dyDescent="0.25">
      <c r="A4" s="133"/>
      <c r="B4" s="161"/>
      <c r="C4" s="240" t="s">
        <v>86</v>
      </c>
      <c r="D4" s="72" t="s">
        <v>967</v>
      </c>
      <c r="E4" s="149"/>
      <c r="F4" s="165"/>
      <c r="G4" s="165"/>
      <c r="H4" s="165"/>
      <c r="I4" s="165"/>
      <c r="J4" s="155"/>
      <c r="K4" s="272"/>
      <c r="L4" s="129"/>
      <c r="N4" s="144"/>
    </row>
    <row r="5" spans="1:14" s="56" customFormat="1" ht="15.75" x14ac:dyDescent="0.25">
      <c r="A5" s="133"/>
      <c r="B5" s="161"/>
      <c r="C5" s="240" t="s">
        <v>305</v>
      </c>
      <c r="D5" s="149" t="s">
        <v>306</v>
      </c>
      <c r="E5" s="1139" t="s">
        <v>307</v>
      </c>
      <c r="F5" s="1139"/>
      <c r="G5" s="1140" t="s">
        <v>315</v>
      </c>
      <c r="H5" s="1140"/>
      <c r="I5" s="1140"/>
      <c r="J5" s="1010" t="s">
        <v>3083</v>
      </c>
      <c r="K5" s="165"/>
      <c r="L5" s="129"/>
      <c r="N5" s="144"/>
    </row>
    <row r="6" spans="1:14" s="56" customFormat="1" ht="15.75" x14ac:dyDescent="0.25">
      <c r="A6" s="133"/>
      <c r="B6" s="161"/>
      <c r="C6" s="241" t="s">
        <v>302</v>
      </c>
      <c r="D6" s="150" t="s">
        <v>151</v>
      </c>
      <c r="E6" s="1141">
        <v>45162</v>
      </c>
      <c r="F6" s="1141"/>
      <c r="G6" s="166" t="s">
        <v>311</v>
      </c>
      <c r="H6" s="166"/>
      <c r="I6" s="224">
        <v>1</v>
      </c>
      <c r="J6" s="246" t="s">
        <v>308</v>
      </c>
      <c r="K6" s="273"/>
      <c r="L6" s="129"/>
    </row>
    <row r="7" spans="1:14" s="56" customFormat="1" ht="15.75" x14ac:dyDescent="0.25">
      <c r="A7" s="133"/>
      <c r="B7" s="161"/>
      <c r="C7" s="241" t="s">
        <v>88</v>
      </c>
      <c r="D7" s="150" t="s">
        <v>152</v>
      </c>
      <c r="E7" s="1141">
        <f>+E6+10</f>
        <v>45172</v>
      </c>
      <c r="F7" s="1141"/>
      <c r="G7" s="167" t="s">
        <v>312</v>
      </c>
      <c r="H7" s="167"/>
      <c r="I7" s="224">
        <v>0</v>
      </c>
      <c r="J7" s="247"/>
      <c r="K7" s="274"/>
      <c r="L7" s="129"/>
    </row>
    <row r="8" spans="1:14" ht="15.75" thickBot="1" x14ac:dyDescent="0.3">
      <c r="B8" s="159"/>
      <c r="C8" s="289"/>
      <c r="D8" s="156"/>
      <c r="E8" s="157"/>
      <c r="F8" s="157"/>
      <c r="G8" s="243" t="s">
        <v>313</v>
      </c>
      <c r="H8" s="243"/>
      <c r="I8" s="244" t="s">
        <v>314</v>
      </c>
      <c r="J8" s="158"/>
      <c r="K8" s="168"/>
      <c r="L8" s="116"/>
    </row>
    <row r="9" spans="1:14" ht="15.75" thickBot="1" x14ac:dyDescent="0.3">
      <c r="B9" s="159"/>
      <c r="C9" s="164"/>
      <c r="D9" s="164"/>
      <c r="E9" s="143"/>
      <c r="G9" s="168"/>
      <c r="H9" s="168"/>
      <c r="I9" s="225"/>
      <c r="J9" s="143"/>
      <c r="K9" s="168"/>
      <c r="L9" s="116"/>
    </row>
    <row r="10" spans="1:14" ht="15.75" thickBot="1" x14ac:dyDescent="0.3">
      <c r="C10" s="1270" t="s">
        <v>301</v>
      </c>
      <c r="D10" s="1271"/>
      <c r="E10" s="1274" t="s">
        <v>244</v>
      </c>
      <c r="F10" s="1276" t="s">
        <v>318</v>
      </c>
      <c r="G10" s="1276"/>
      <c r="H10" s="1276"/>
      <c r="I10" s="1277" t="s">
        <v>245</v>
      </c>
      <c r="J10" s="1278"/>
      <c r="K10" s="116"/>
      <c r="L10" s="116"/>
    </row>
    <row r="11" spans="1:14" s="132" customFormat="1" thickBot="1" x14ac:dyDescent="0.25">
      <c r="A11" s="136"/>
      <c r="B11" s="137"/>
      <c r="C11" s="1497"/>
      <c r="D11" s="1498"/>
      <c r="E11" s="1499"/>
      <c r="F11" s="285" t="s">
        <v>311</v>
      </c>
      <c r="G11" s="285" t="s">
        <v>312</v>
      </c>
      <c r="H11" s="285" t="s">
        <v>313</v>
      </c>
      <c r="I11" s="1500"/>
      <c r="J11" s="1501"/>
      <c r="K11" s="275"/>
      <c r="L11" s="276"/>
    </row>
    <row r="12" spans="1:14" s="132" customFormat="1" x14ac:dyDescent="0.2">
      <c r="A12" s="136"/>
      <c r="B12" s="137" t="s">
        <v>356</v>
      </c>
      <c r="C12" s="1505"/>
      <c r="D12" s="1506"/>
      <c r="E12" s="286"/>
      <c r="F12" s="286"/>
      <c r="G12" s="286"/>
      <c r="H12" s="286"/>
      <c r="I12" s="1495"/>
      <c r="J12" s="1496"/>
      <c r="K12" s="233"/>
      <c r="L12" s="276"/>
    </row>
    <row r="13" spans="1:14" x14ac:dyDescent="0.25">
      <c r="C13" s="1489" t="s">
        <v>981</v>
      </c>
      <c r="D13" s="1490"/>
      <c r="E13" s="138"/>
      <c r="F13" s="138">
        <f t="shared" ref="F13:F43" si="0">SUMIF(E13,G$6,I$6)</f>
        <v>0</v>
      </c>
      <c r="G13" s="138">
        <f t="shared" ref="G13:G43" si="1">SUMIF(G$7,E13,I$6)</f>
        <v>0</v>
      </c>
      <c r="H13" s="138">
        <f>SUMIF(E13,G$8,I$6)</f>
        <v>0</v>
      </c>
      <c r="I13" s="1390"/>
      <c r="J13" s="1391"/>
      <c r="K13" s="277"/>
      <c r="L13" s="278"/>
      <c r="M13" s="143"/>
    </row>
    <row r="14" spans="1:14" ht="76.5" x14ac:dyDescent="0.25">
      <c r="A14" s="133">
        <v>11111</v>
      </c>
      <c r="C14" s="1485" t="s">
        <v>2343</v>
      </c>
      <c r="D14" s="1486"/>
      <c r="E14" s="138"/>
      <c r="F14" s="138">
        <f t="shared" si="0"/>
        <v>0</v>
      </c>
      <c r="G14" s="138">
        <f t="shared" si="1"/>
        <v>0</v>
      </c>
      <c r="H14" s="138">
        <f t="shared" ref="H14:H43" si="2">SUMIF(E14,G$8,I$6)</f>
        <v>0</v>
      </c>
      <c r="I14" s="1390"/>
      <c r="J14" s="1391"/>
      <c r="K14" s="277"/>
      <c r="L14" s="278"/>
      <c r="M14" s="143"/>
    </row>
    <row r="15" spans="1:14" ht="31.5" x14ac:dyDescent="0.25">
      <c r="A15" s="133">
        <v>11</v>
      </c>
      <c r="C15" s="1485" t="s">
        <v>982</v>
      </c>
      <c r="D15" s="1486"/>
      <c r="E15" s="138"/>
      <c r="F15" s="138">
        <f t="shared" si="0"/>
        <v>0</v>
      </c>
      <c r="G15" s="138">
        <f t="shared" si="1"/>
        <v>0</v>
      </c>
      <c r="H15" s="138">
        <f t="shared" si="2"/>
        <v>0</v>
      </c>
      <c r="I15" s="1390"/>
      <c r="J15" s="1391"/>
      <c r="K15" s="277"/>
      <c r="L15" s="278"/>
      <c r="M15" s="143"/>
    </row>
    <row r="16" spans="1:14" ht="31.5" x14ac:dyDescent="0.25">
      <c r="A16" s="133">
        <v>11</v>
      </c>
      <c r="C16" s="1485" t="s">
        <v>983</v>
      </c>
      <c r="D16" s="1486"/>
      <c r="E16" s="138"/>
      <c r="F16" s="138">
        <f t="shared" si="0"/>
        <v>0</v>
      </c>
      <c r="G16" s="138">
        <f t="shared" si="1"/>
        <v>0</v>
      </c>
      <c r="H16" s="138">
        <f t="shared" si="2"/>
        <v>0</v>
      </c>
      <c r="I16" s="1390"/>
      <c r="J16" s="1391"/>
      <c r="K16" s="277"/>
      <c r="L16" s="278"/>
      <c r="M16" s="143"/>
    </row>
    <row r="17" spans="1:13" ht="31.5" x14ac:dyDescent="0.25">
      <c r="A17" s="133">
        <v>11</v>
      </c>
      <c r="C17" s="1485" t="s">
        <v>984</v>
      </c>
      <c r="D17" s="1486"/>
      <c r="E17" s="138"/>
      <c r="F17" s="138">
        <f t="shared" si="0"/>
        <v>0</v>
      </c>
      <c r="G17" s="138">
        <f t="shared" si="1"/>
        <v>0</v>
      </c>
      <c r="H17" s="138">
        <f t="shared" si="2"/>
        <v>0</v>
      </c>
      <c r="I17" s="1390"/>
      <c r="J17" s="1391"/>
      <c r="K17" s="277"/>
      <c r="L17" s="278"/>
      <c r="M17" s="143"/>
    </row>
    <row r="18" spans="1:13" ht="31.5" x14ac:dyDescent="0.25">
      <c r="A18" s="133">
        <v>11</v>
      </c>
      <c r="C18" s="1485" t="s">
        <v>985</v>
      </c>
      <c r="D18" s="1486"/>
      <c r="E18" s="138"/>
      <c r="F18" s="138">
        <f t="shared" si="0"/>
        <v>0</v>
      </c>
      <c r="G18" s="138">
        <f t="shared" si="1"/>
        <v>0</v>
      </c>
      <c r="H18" s="138">
        <f t="shared" si="2"/>
        <v>0</v>
      </c>
      <c r="I18" s="1390"/>
      <c r="J18" s="1391"/>
      <c r="K18" s="277"/>
      <c r="L18" s="278"/>
      <c r="M18" s="143"/>
    </row>
    <row r="19" spans="1:13" x14ac:dyDescent="0.25">
      <c r="C19" s="1489" t="s">
        <v>986</v>
      </c>
      <c r="D19" s="1490"/>
      <c r="E19" s="138"/>
      <c r="F19" s="138">
        <f t="shared" si="0"/>
        <v>0</v>
      </c>
      <c r="G19" s="138">
        <f t="shared" si="1"/>
        <v>0</v>
      </c>
      <c r="H19" s="138">
        <f t="shared" si="2"/>
        <v>0</v>
      </c>
      <c r="I19" s="1390"/>
      <c r="J19" s="1391"/>
      <c r="K19" s="277"/>
      <c r="L19" s="278"/>
      <c r="M19" s="143"/>
    </row>
    <row r="20" spans="1:13" ht="16.5" x14ac:dyDescent="0.25">
      <c r="A20" s="133">
        <v>1</v>
      </c>
      <c r="C20" s="1485" t="s">
        <v>987</v>
      </c>
      <c r="D20" s="1486"/>
      <c r="E20" s="138"/>
      <c r="F20" s="138">
        <f t="shared" si="0"/>
        <v>0</v>
      </c>
      <c r="G20" s="138">
        <f t="shared" si="1"/>
        <v>0</v>
      </c>
      <c r="H20" s="138">
        <f t="shared" si="2"/>
        <v>0</v>
      </c>
      <c r="I20" s="1390"/>
      <c r="J20" s="1391"/>
      <c r="K20" s="277"/>
      <c r="L20" s="278"/>
      <c r="M20" s="143"/>
    </row>
    <row r="21" spans="1:13" ht="31.5" x14ac:dyDescent="0.25">
      <c r="A21" s="133">
        <v>11</v>
      </c>
      <c r="C21" s="1485" t="s">
        <v>988</v>
      </c>
      <c r="D21" s="1486"/>
      <c r="E21" s="138"/>
      <c r="F21" s="138">
        <f t="shared" si="0"/>
        <v>0</v>
      </c>
      <c r="G21" s="138">
        <f t="shared" si="1"/>
        <v>0</v>
      </c>
      <c r="H21" s="138">
        <f t="shared" si="2"/>
        <v>0</v>
      </c>
      <c r="I21" s="1390"/>
      <c r="J21" s="1391"/>
      <c r="K21" s="277"/>
      <c r="L21" s="278"/>
      <c r="M21" s="143"/>
    </row>
    <row r="22" spans="1:13" x14ac:dyDescent="0.25">
      <c r="C22" s="1489" t="s">
        <v>989</v>
      </c>
      <c r="D22" s="1490"/>
      <c r="E22" s="138"/>
      <c r="F22" s="138">
        <f t="shared" si="0"/>
        <v>0</v>
      </c>
      <c r="G22" s="138">
        <f t="shared" si="1"/>
        <v>0</v>
      </c>
      <c r="H22" s="138">
        <f t="shared" si="2"/>
        <v>0</v>
      </c>
      <c r="I22" s="1390"/>
      <c r="J22" s="1391"/>
      <c r="K22" s="277"/>
      <c r="L22" s="278"/>
      <c r="M22" s="143"/>
    </row>
    <row r="23" spans="1:13" ht="31.5" x14ac:dyDescent="0.25">
      <c r="A23" s="133">
        <v>11</v>
      </c>
      <c r="C23" s="1485" t="s">
        <v>990</v>
      </c>
      <c r="D23" s="1486"/>
      <c r="E23" s="138"/>
      <c r="F23" s="138">
        <f t="shared" si="0"/>
        <v>0</v>
      </c>
      <c r="G23" s="138">
        <f t="shared" si="1"/>
        <v>0</v>
      </c>
      <c r="H23" s="138">
        <f t="shared" si="2"/>
        <v>0</v>
      </c>
      <c r="I23" s="1390"/>
      <c r="J23" s="1391"/>
      <c r="K23" s="277"/>
      <c r="L23" s="278"/>
      <c r="M23" s="143"/>
    </row>
    <row r="24" spans="1:13" ht="16.5" x14ac:dyDescent="0.25">
      <c r="A24" s="133">
        <v>1</v>
      </c>
      <c r="C24" s="1485" t="s">
        <v>991</v>
      </c>
      <c r="D24" s="1486"/>
      <c r="E24" s="138"/>
      <c r="F24" s="138">
        <f t="shared" si="0"/>
        <v>0</v>
      </c>
      <c r="G24" s="138">
        <f t="shared" si="1"/>
        <v>0</v>
      </c>
      <c r="H24" s="138">
        <f t="shared" si="2"/>
        <v>0</v>
      </c>
      <c r="I24" s="1390"/>
      <c r="J24" s="1391"/>
      <c r="K24" s="277"/>
      <c r="L24" s="278"/>
      <c r="M24" s="143"/>
    </row>
    <row r="25" spans="1:13" ht="16.5" x14ac:dyDescent="0.25">
      <c r="A25" s="133">
        <v>1</v>
      </c>
      <c r="C25" s="1485" t="s">
        <v>992</v>
      </c>
      <c r="D25" s="1486"/>
      <c r="E25" s="138"/>
      <c r="F25" s="138">
        <f t="shared" si="0"/>
        <v>0</v>
      </c>
      <c r="G25" s="138">
        <f t="shared" si="1"/>
        <v>0</v>
      </c>
      <c r="H25" s="138">
        <f t="shared" si="2"/>
        <v>0</v>
      </c>
      <c r="I25" s="1390"/>
      <c r="J25" s="1391"/>
      <c r="K25" s="277"/>
      <c r="L25" s="278"/>
      <c r="M25" s="143"/>
    </row>
    <row r="26" spans="1:13" ht="16.5" x14ac:dyDescent="0.25">
      <c r="A26" s="133">
        <v>1</v>
      </c>
      <c r="C26" s="1485" t="s">
        <v>993</v>
      </c>
      <c r="D26" s="1486"/>
      <c r="E26" s="138"/>
      <c r="F26" s="138">
        <f t="shared" si="0"/>
        <v>0</v>
      </c>
      <c r="G26" s="138">
        <f t="shared" si="1"/>
        <v>0</v>
      </c>
      <c r="H26" s="138">
        <f t="shared" si="2"/>
        <v>0</v>
      </c>
      <c r="I26" s="1390"/>
      <c r="J26" s="1391"/>
      <c r="K26" s="277"/>
      <c r="L26" s="278"/>
      <c r="M26" s="143"/>
    </row>
    <row r="27" spans="1:13" ht="16.5" x14ac:dyDescent="0.25">
      <c r="A27" s="133">
        <v>1</v>
      </c>
      <c r="C27" s="1485" t="s">
        <v>994</v>
      </c>
      <c r="D27" s="1486"/>
      <c r="E27" s="138"/>
      <c r="F27" s="138">
        <f t="shared" si="0"/>
        <v>0</v>
      </c>
      <c r="G27" s="138">
        <f t="shared" si="1"/>
        <v>0</v>
      </c>
      <c r="H27" s="138">
        <f t="shared" si="2"/>
        <v>0</v>
      </c>
      <c r="I27" s="1390"/>
      <c r="J27" s="1391"/>
      <c r="K27" s="277"/>
      <c r="L27" s="278"/>
      <c r="M27" s="143"/>
    </row>
    <row r="28" spans="1:13" ht="16.5" x14ac:dyDescent="0.25">
      <c r="A28" s="133">
        <v>1</v>
      </c>
      <c r="C28" s="1485" t="s">
        <v>995</v>
      </c>
      <c r="D28" s="1486"/>
      <c r="E28" s="138"/>
      <c r="F28" s="138">
        <f t="shared" si="0"/>
        <v>0</v>
      </c>
      <c r="G28" s="138">
        <f t="shared" si="1"/>
        <v>0</v>
      </c>
      <c r="H28" s="138">
        <f t="shared" si="2"/>
        <v>0</v>
      </c>
      <c r="I28" s="1390"/>
      <c r="J28" s="1391"/>
      <c r="K28" s="277"/>
      <c r="L28" s="278"/>
      <c r="M28" s="143"/>
    </row>
    <row r="29" spans="1:13" ht="31.5" x14ac:dyDescent="0.25">
      <c r="A29" s="133">
        <v>11</v>
      </c>
      <c r="C29" s="1485" t="s">
        <v>996</v>
      </c>
      <c r="D29" s="1486"/>
      <c r="E29" s="138"/>
      <c r="F29" s="138">
        <f t="shared" ref="F29:F42" si="3">SUMIF(E29,G$6,I$6)</f>
        <v>0</v>
      </c>
      <c r="G29" s="138">
        <f t="shared" ref="G29:G42" si="4">SUMIF(G$7,E29,I$6)</f>
        <v>0</v>
      </c>
      <c r="H29" s="138">
        <f t="shared" ref="H29:H42" si="5">SUMIF(E29,G$8,I$6)</f>
        <v>0</v>
      </c>
      <c r="I29" s="1390"/>
      <c r="J29" s="1391"/>
      <c r="K29" s="277"/>
      <c r="L29" s="278"/>
      <c r="M29" s="143"/>
    </row>
    <row r="30" spans="1:13" ht="16.5" x14ac:dyDescent="0.25">
      <c r="A30" s="133">
        <v>1</v>
      </c>
      <c r="C30" s="1485" t="s">
        <v>997</v>
      </c>
      <c r="D30" s="1486"/>
      <c r="E30" s="138"/>
      <c r="F30" s="138">
        <f t="shared" si="3"/>
        <v>0</v>
      </c>
      <c r="G30" s="138">
        <f t="shared" si="4"/>
        <v>0</v>
      </c>
      <c r="H30" s="138">
        <f t="shared" si="5"/>
        <v>0</v>
      </c>
      <c r="I30" s="1390"/>
      <c r="J30" s="1391"/>
      <c r="K30" s="277"/>
      <c r="L30" s="278"/>
      <c r="M30" s="143"/>
    </row>
    <row r="31" spans="1:13" ht="31.5" x14ac:dyDescent="0.25">
      <c r="A31" s="133">
        <v>11</v>
      </c>
      <c r="C31" s="1485" t="s">
        <v>998</v>
      </c>
      <c r="D31" s="1486"/>
      <c r="E31" s="138"/>
      <c r="F31" s="138">
        <f t="shared" si="3"/>
        <v>0</v>
      </c>
      <c r="G31" s="138">
        <f t="shared" si="4"/>
        <v>0</v>
      </c>
      <c r="H31" s="138">
        <f t="shared" si="5"/>
        <v>0</v>
      </c>
      <c r="I31" s="1390"/>
      <c r="J31" s="1391"/>
      <c r="K31" s="277"/>
      <c r="L31" s="278"/>
      <c r="M31" s="143"/>
    </row>
    <row r="32" spans="1:13" ht="16.5" x14ac:dyDescent="0.25">
      <c r="A32" s="133">
        <v>1</v>
      </c>
      <c r="C32" s="1485" t="s">
        <v>999</v>
      </c>
      <c r="D32" s="1486"/>
      <c r="E32" s="138"/>
      <c r="F32" s="138">
        <f t="shared" si="3"/>
        <v>0</v>
      </c>
      <c r="G32" s="138">
        <f t="shared" si="4"/>
        <v>0</v>
      </c>
      <c r="H32" s="138">
        <f t="shared" si="5"/>
        <v>0</v>
      </c>
      <c r="I32" s="1390"/>
      <c r="J32" s="1391"/>
      <c r="K32" s="277"/>
      <c r="L32" s="278"/>
      <c r="M32" s="143"/>
    </row>
    <row r="33" spans="1:22" x14ac:dyDescent="0.25">
      <c r="C33" s="1489" t="s">
        <v>1000</v>
      </c>
      <c r="D33" s="1490"/>
      <c r="E33" s="138"/>
      <c r="F33" s="138">
        <f t="shared" si="3"/>
        <v>0</v>
      </c>
      <c r="G33" s="138">
        <f t="shared" si="4"/>
        <v>0</v>
      </c>
      <c r="H33" s="138">
        <f t="shared" si="5"/>
        <v>0</v>
      </c>
      <c r="I33" s="1390"/>
      <c r="J33" s="1391"/>
      <c r="K33" s="277"/>
      <c r="L33" s="278"/>
      <c r="M33" s="143"/>
    </row>
    <row r="34" spans="1:22" ht="31.5" x14ac:dyDescent="0.25">
      <c r="A34" s="133">
        <v>11</v>
      </c>
      <c r="C34" s="1485" t="s">
        <v>2969</v>
      </c>
      <c r="D34" s="1486"/>
      <c r="E34" s="138"/>
      <c r="F34" s="138">
        <f t="shared" si="3"/>
        <v>0</v>
      </c>
      <c r="G34" s="138">
        <f t="shared" si="4"/>
        <v>0</v>
      </c>
      <c r="H34" s="138">
        <f t="shared" si="5"/>
        <v>0</v>
      </c>
      <c r="I34" s="1390"/>
      <c r="J34" s="1391"/>
      <c r="K34" s="277"/>
      <c r="L34" s="278"/>
      <c r="M34" s="143"/>
    </row>
    <row r="35" spans="1:22" ht="46.5" x14ac:dyDescent="0.25">
      <c r="A35" s="133">
        <v>111</v>
      </c>
      <c r="C35" s="1485" t="s">
        <v>2970</v>
      </c>
      <c r="D35" s="1486"/>
      <c r="E35" s="138"/>
      <c r="F35" s="138">
        <f t="shared" si="3"/>
        <v>0</v>
      </c>
      <c r="G35" s="138">
        <f t="shared" si="4"/>
        <v>0</v>
      </c>
      <c r="H35" s="138">
        <f t="shared" si="5"/>
        <v>0</v>
      </c>
      <c r="I35" s="1390"/>
      <c r="J35" s="1391"/>
      <c r="K35" s="277"/>
      <c r="L35" s="278"/>
      <c r="M35" s="143"/>
    </row>
    <row r="36" spans="1:22" ht="31.5" x14ac:dyDescent="0.25">
      <c r="A36" s="133">
        <v>11</v>
      </c>
      <c r="C36" s="1485" t="s">
        <v>2971</v>
      </c>
      <c r="D36" s="1486"/>
      <c r="E36" s="138"/>
      <c r="F36" s="138">
        <f t="shared" si="3"/>
        <v>0</v>
      </c>
      <c r="G36" s="138">
        <f t="shared" si="4"/>
        <v>0</v>
      </c>
      <c r="H36" s="138">
        <f t="shared" si="5"/>
        <v>0</v>
      </c>
      <c r="I36" s="1390"/>
      <c r="J36" s="1391"/>
      <c r="K36" s="277"/>
      <c r="L36" s="278"/>
      <c r="M36" s="143"/>
    </row>
    <row r="37" spans="1:22" ht="31.5" x14ac:dyDescent="0.25">
      <c r="A37" s="133">
        <v>11</v>
      </c>
      <c r="C37" s="1485" t="s">
        <v>2972</v>
      </c>
      <c r="D37" s="1486"/>
      <c r="E37" s="138"/>
      <c r="F37" s="138">
        <f t="shared" si="3"/>
        <v>0</v>
      </c>
      <c r="G37" s="138">
        <f t="shared" si="4"/>
        <v>0</v>
      </c>
      <c r="H37" s="138">
        <f t="shared" si="5"/>
        <v>0</v>
      </c>
      <c r="I37" s="1390"/>
      <c r="J37" s="1391"/>
      <c r="K37" s="277"/>
      <c r="L37" s="278"/>
      <c r="M37" s="143"/>
    </row>
    <row r="38" spans="1:22" ht="31.5" x14ac:dyDescent="0.25">
      <c r="A38" s="133">
        <v>11</v>
      </c>
      <c r="C38" s="1485" t="s">
        <v>2973</v>
      </c>
      <c r="D38" s="1486"/>
      <c r="E38" s="138"/>
      <c r="F38" s="138">
        <f t="shared" si="3"/>
        <v>0</v>
      </c>
      <c r="G38" s="138">
        <f t="shared" si="4"/>
        <v>0</v>
      </c>
      <c r="H38" s="138">
        <f t="shared" si="5"/>
        <v>0</v>
      </c>
      <c r="I38" s="1390"/>
      <c r="J38" s="1391"/>
      <c r="K38" s="277"/>
      <c r="L38" s="278"/>
      <c r="M38" s="143"/>
    </row>
    <row r="39" spans="1:22" x14ac:dyDescent="0.25">
      <c r="C39" s="1485" t="s">
        <v>2974</v>
      </c>
      <c r="D39" s="1486"/>
      <c r="E39" s="138"/>
      <c r="F39" s="138">
        <f t="shared" si="3"/>
        <v>0</v>
      </c>
      <c r="G39" s="138">
        <f t="shared" si="4"/>
        <v>0</v>
      </c>
      <c r="H39" s="138">
        <f t="shared" si="5"/>
        <v>0</v>
      </c>
      <c r="I39" s="1390"/>
      <c r="J39" s="1391"/>
      <c r="K39" s="277"/>
      <c r="L39" s="278"/>
      <c r="M39" s="143"/>
    </row>
    <row r="40" spans="1:22" ht="31.5" x14ac:dyDescent="0.25">
      <c r="A40" s="133">
        <v>11</v>
      </c>
      <c r="C40" s="1485" t="s">
        <v>1001</v>
      </c>
      <c r="D40" s="1486"/>
      <c r="E40" s="138"/>
      <c r="F40" s="138">
        <f t="shared" si="3"/>
        <v>0</v>
      </c>
      <c r="G40" s="138">
        <f t="shared" si="4"/>
        <v>0</v>
      </c>
      <c r="H40" s="138">
        <f t="shared" si="5"/>
        <v>0</v>
      </c>
      <c r="I40" s="1390"/>
      <c r="J40" s="1391"/>
      <c r="K40" s="277"/>
      <c r="L40" s="278"/>
      <c r="M40" s="143"/>
    </row>
    <row r="41" spans="1:22" ht="16.5" x14ac:dyDescent="0.25">
      <c r="A41" s="133">
        <v>1</v>
      </c>
      <c r="C41" s="1485" t="s">
        <v>1002</v>
      </c>
      <c r="D41" s="1486"/>
      <c r="E41" s="138"/>
      <c r="F41" s="138">
        <f t="shared" si="3"/>
        <v>0</v>
      </c>
      <c r="G41" s="138">
        <f t="shared" si="4"/>
        <v>0</v>
      </c>
      <c r="H41" s="138">
        <f t="shared" si="5"/>
        <v>0</v>
      </c>
      <c r="I41" s="1390"/>
      <c r="J41" s="1391"/>
      <c r="K41" s="277"/>
      <c r="L41" s="278"/>
      <c r="M41" s="143"/>
    </row>
    <row r="42" spans="1:22" ht="31.5" x14ac:dyDescent="0.25">
      <c r="A42" s="133">
        <v>11</v>
      </c>
      <c r="C42" s="1485" t="s">
        <v>2975</v>
      </c>
      <c r="D42" s="1486"/>
      <c r="E42" s="138" t="s">
        <v>311</v>
      </c>
      <c r="F42" s="138">
        <f t="shared" si="3"/>
        <v>1</v>
      </c>
      <c r="G42" s="138">
        <f t="shared" si="4"/>
        <v>0</v>
      </c>
      <c r="H42" s="138">
        <f t="shared" si="5"/>
        <v>0</v>
      </c>
      <c r="I42" s="1390"/>
      <c r="J42" s="1391"/>
      <c r="K42" s="277"/>
      <c r="L42" s="278"/>
      <c r="M42" s="143"/>
    </row>
    <row r="43" spans="1:22" ht="15.75" thickBot="1" x14ac:dyDescent="0.3">
      <c r="C43" s="1483"/>
      <c r="D43" s="1484"/>
      <c r="E43" s="115"/>
      <c r="F43" s="115">
        <f t="shared" si="0"/>
        <v>0</v>
      </c>
      <c r="G43" s="115">
        <f t="shared" si="1"/>
        <v>0</v>
      </c>
      <c r="H43" s="115">
        <f t="shared" si="2"/>
        <v>0</v>
      </c>
      <c r="I43" s="1487"/>
      <c r="J43" s="1488"/>
      <c r="K43" s="249"/>
    </row>
    <row r="44" spans="1:22" ht="22.5" x14ac:dyDescent="0.3">
      <c r="C44" s="164"/>
      <c r="D44" s="164"/>
      <c r="E44" s="143"/>
      <c r="F44" s="198" t="s">
        <v>311</v>
      </c>
      <c r="G44" s="198" t="s">
        <v>312</v>
      </c>
      <c r="H44" s="198" t="s">
        <v>313</v>
      </c>
      <c r="I44" s="226" t="s">
        <v>317</v>
      </c>
      <c r="J44" s="169"/>
      <c r="K44" s="169"/>
      <c r="L44" s="201" t="s">
        <v>319</v>
      </c>
      <c r="M44" s="201"/>
      <c r="N44" s="201"/>
      <c r="O44" s="201"/>
      <c r="P44" s="201"/>
      <c r="Q44" s="201"/>
      <c r="R44" s="201"/>
      <c r="S44" s="201"/>
      <c r="T44" s="202"/>
      <c r="U44" s="201"/>
      <c r="V44" s="201"/>
    </row>
    <row r="45" spans="1:22" ht="15.75" thickBot="1" x14ac:dyDescent="0.3">
      <c r="E45" s="102" t="s">
        <v>316</v>
      </c>
      <c r="F45" s="104">
        <f>SUM(F13:F43)</f>
        <v>1</v>
      </c>
      <c r="G45" s="104">
        <f>SUM(G13:G43)</f>
        <v>0</v>
      </c>
      <c r="H45" s="104">
        <f>SUM(H13:H43)</f>
        <v>0</v>
      </c>
      <c r="I45" s="102">
        <f>+F45+G45</f>
        <v>1</v>
      </c>
      <c r="L45" s="1292" t="s">
        <v>349</v>
      </c>
      <c r="M45" s="1292"/>
      <c r="N45" s="1292"/>
      <c r="O45" s="1292"/>
      <c r="P45" s="1292"/>
      <c r="Q45" s="195"/>
      <c r="R45" s="1292" t="s">
        <v>350</v>
      </c>
      <c r="S45" s="1292"/>
      <c r="T45" s="1292"/>
      <c r="U45" s="1292"/>
      <c r="V45" s="1292"/>
    </row>
    <row r="46" spans="1:22" ht="15.75" thickBot="1" x14ac:dyDescent="0.3">
      <c r="D46" s="180" t="s">
        <v>347</v>
      </c>
      <c r="E46" s="181"/>
      <c r="F46" s="1293">
        <f>+F45/I45</f>
        <v>1</v>
      </c>
      <c r="G46" s="1293">
        <f>+G45/I45</f>
        <v>0</v>
      </c>
      <c r="H46" s="223"/>
      <c r="I46" s="1295">
        <f>+F46+G46</f>
        <v>1</v>
      </c>
      <c r="L46" s="196"/>
      <c r="M46" s="174"/>
      <c r="N46" s="195"/>
      <c r="O46" s="195"/>
      <c r="P46" s="195"/>
      <c r="Q46" s="195"/>
      <c r="R46" s="195"/>
      <c r="S46" s="195"/>
      <c r="T46" s="203"/>
      <c r="U46" s="176"/>
      <c r="V46" s="176"/>
    </row>
    <row r="47" spans="1:22" ht="15.75" thickBot="1" x14ac:dyDescent="0.3">
      <c r="D47" s="180" t="s">
        <v>348</v>
      </c>
      <c r="E47" s="181"/>
      <c r="F47" s="1294"/>
      <c r="G47" s="1294"/>
      <c r="H47" s="223"/>
      <c r="I47" s="1296"/>
      <c r="L47" s="1297" t="s">
        <v>320</v>
      </c>
      <c r="M47" s="1298"/>
      <c r="N47" s="1298"/>
      <c r="O47" s="1298"/>
      <c r="P47" s="1299"/>
      <c r="Q47" s="195"/>
      <c r="R47" s="1297" t="s">
        <v>321</v>
      </c>
      <c r="S47" s="1298"/>
      <c r="T47" s="1300"/>
      <c r="U47" s="1298"/>
      <c r="V47" s="1299"/>
    </row>
    <row r="48" spans="1:22" ht="38.25" x14ac:dyDescent="0.25">
      <c r="D48" s="182"/>
      <c r="E48" s="116"/>
      <c r="F48" s="186"/>
      <c r="G48" s="186"/>
      <c r="H48" s="183"/>
      <c r="I48" s="184"/>
      <c r="L48" s="216" t="s">
        <v>322</v>
      </c>
      <c r="M48" s="217" t="s">
        <v>323</v>
      </c>
      <c r="N48" s="217" t="s">
        <v>324</v>
      </c>
      <c r="O48" s="217" t="s">
        <v>325</v>
      </c>
      <c r="P48" s="218" t="s">
        <v>326</v>
      </c>
      <c r="Q48" s="219"/>
      <c r="R48" s="220" t="s">
        <v>322</v>
      </c>
      <c r="S48" s="217" t="s">
        <v>323</v>
      </c>
      <c r="T48" s="217" t="s">
        <v>327</v>
      </c>
      <c r="U48" s="217" t="s">
        <v>325</v>
      </c>
      <c r="V48" s="218" t="s">
        <v>326</v>
      </c>
    </row>
    <row r="49" spans="1:24" x14ac:dyDescent="0.25">
      <c r="D49" s="182" t="s">
        <v>324</v>
      </c>
      <c r="E49" s="193">
        <f>+F46</f>
        <v>1</v>
      </c>
      <c r="F49" s="186"/>
      <c r="G49" s="186"/>
      <c r="H49" s="183"/>
      <c r="I49" s="184"/>
      <c r="L49" s="205" t="s">
        <v>328</v>
      </c>
      <c r="M49" s="206" t="s">
        <v>329</v>
      </c>
      <c r="N49" s="207" t="s">
        <v>330</v>
      </c>
      <c r="O49" s="208" t="s">
        <v>331</v>
      </c>
      <c r="P49" s="189" t="s">
        <v>332</v>
      </c>
      <c r="Q49" s="204"/>
      <c r="R49" s="209" t="s">
        <v>328</v>
      </c>
      <c r="S49" s="206" t="s">
        <v>333</v>
      </c>
      <c r="T49" s="179" t="s">
        <v>334</v>
      </c>
      <c r="U49" s="208" t="s">
        <v>331</v>
      </c>
      <c r="V49" s="189" t="s">
        <v>335</v>
      </c>
    </row>
    <row r="50" spans="1:24" ht="30" x14ac:dyDescent="0.25">
      <c r="D50" s="182" t="s">
        <v>327</v>
      </c>
      <c r="E50" s="193">
        <f>+G46</f>
        <v>0</v>
      </c>
      <c r="F50" s="186"/>
      <c r="G50" s="186"/>
      <c r="H50" s="183"/>
      <c r="I50" s="184"/>
      <c r="L50" s="205" t="s">
        <v>336</v>
      </c>
      <c r="M50" s="206" t="s">
        <v>329</v>
      </c>
      <c r="N50" s="207" t="s">
        <v>337</v>
      </c>
      <c r="O50" s="208" t="s">
        <v>338</v>
      </c>
      <c r="P50" s="189" t="s">
        <v>339</v>
      </c>
      <c r="Q50" s="204"/>
      <c r="R50" s="209" t="s">
        <v>336</v>
      </c>
      <c r="S50" s="206" t="s">
        <v>333</v>
      </c>
      <c r="T50" s="179" t="s">
        <v>337</v>
      </c>
      <c r="U50" s="208" t="s">
        <v>338</v>
      </c>
      <c r="V50" s="189" t="s">
        <v>340</v>
      </c>
    </row>
    <row r="51" spans="1:24" ht="16.5" thickBot="1" x14ac:dyDescent="0.3">
      <c r="C51" s="227" t="s">
        <v>351</v>
      </c>
      <c r="D51" s="182"/>
      <c r="E51" s="116"/>
      <c r="F51" s="186"/>
      <c r="G51" s="186"/>
      <c r="H51" s="183"/>
      <c r="I51" s="184"/>
      <c r="J51" s="102">
        <f>990*1.12</f>
        <v>1108.8000000000002</v>
      </c>
      <c r="L51" s="210" t="s">
        <v>341</v>
      </c>
      <c r="M51" s="211" t="s">
        <v>329</v>
      </c>
      <c r="N51" s="212" t="s">
        <v>342</v>
      </c>
      <c r="O51" s="213" t="s">
        <v>343</v>
      </c>
      <c r="P51" s="214" t="s">
        <v>344</v>
      </c>
      <c r="Q51" s="204"/>
      <c r="R51" s="215" t="s">
        <v>341</v>
      </c>
      <c r="S51" s="211" t="s">
        <v>345</v>
      </c>
      <c r="T51" s="190" t="s">
        <v>346</v>
      </c>
      <c r="U51" s="213" t="s">
        <v>343</v>
      </c>
      <c r="V51" s="214" t="s">
        <v>332</v>
      </c>
    </row>
    <row r="52" spans="1:24" x14ac:dyDescent="0.25">
      <c r="D52" s="229" t="s">
        <v>352</v>
      </c>
      <c r="E52" s="116"/>
      <c r="F52" s="186"/>
      <c r="G52" s="186"/>
      <c r="H52" s="183"/>
      <c r="I52" s="184"/>
    </row>
    <row r="53" spans="1:24" x14ac:dyDescent="0.25">
      <c r="D53" s="228" t="s">
        <v>353</v>
      </c>
      <c r="E53" s="116"/>
      <c r="F53" s="186"/>
      <c r="G53" s="186"/>
      <c r="H53" s="183"/>
      <c r="I53" s="184"/>
    </row>
    <row r="54" spans="1:24" x14ac:dyDescent="0.25">
      <c r="D54" s="228" t="s">
        <v>354</v>
      </c>
      <c r="E54" s="192" t="s">
        <v>356</v>
      </c>
      <c r="F54" s="186"/>
      <c r="G54" s="186"/>
      <c r="H54" s="183"/>
      <c r="I54" s="184"/>
    </row>
    <row r="55" spans="1:24" s="170" customFormat="1" ht="16.5" customHeight="1" x14ac:dyDescent="0.3">
      <c r="A55" s="221"/>
      <c r="B55" s="134"/>
      <c r="C55" s="191"/>
      <c r="D55" s="228" t="s">
        <v>355</v>
      </c>
      <c r="E55" s="185"/>
      <c r="F55" s="185"/>
      <c r="G55" s="185"/>
      <c r="H55" s="185"/>
      <c r="I55" s="185"/>
      <c r="K55" s="200"/>
      <c r="W55" s="200"/>
      <c r="X55" s="200"/>
    </row>
    <row r="56" spans="1:24" s="175" customFormat="1" x14ac:dyDescent="0.25">
      <c r="A56" s="197"/>
      <c r="B56" s="170"/>
      <c r="C56" s="194" t="s">
        <v>357</v>
      </c>
      <c r="I56" s="171"/>
      <c r="J56" s="172"/>
      <c r="K56" s="172"/>
      <c r="W56" s="176"/>
      <c r="X56" s="174"/>
    </row>
    <row r="57" spans="1:24" s="175" customFormat="1" ht="46.5" x14ac:dyDescent="0.25">
      <c r="A57" s="197">
        <v>111</v>
      </c>
      <c r="C57" s="1393"/>
      <c r="D57" s="1394"/>
      <c r="E57" s="1394"/>
      <c r="F57" s="1394"/>
      <c r="G57" s="1394"/>
      <c r="H57" s="1394"/>
      <c r="I57" s="1394"/>
      <c r="J57" s="1395"/>
      <c r="K57" s="172"/>
      <c r="W57" s="176"/>
      <c r="X57" s="177"/>
    </row>
    <row r="58" spans="1:24" s="175" customFormat="1" x14ac:dyDescent="0.25">
      <c r="A58" s="197"/>
      <c r="I58" s="171"/>
      <c r="W58" s="178"/>
    </row>
    <row r="59" spans="1:24" s="173" customFormat="1" x14ac:dyDescent="0.25">
      <c r="A59" s="222"/>
      <c r="B59" s="175"/>
      <c r="I59" s="187"/>
      <c r="W59" s="179"/>
    </row>
    <row r="60" spans="1:24" s="173" customFormat="1" x14ac:dyDescent="0.25">
      <c r="A60" s="222"/>
      <c r="I60" s="187"/>
      <c r="W60" s="188"/>
    </row>
    <row r="61" spans="1:24" s="173" customFormat="1" x14ac:dyDescent="0.25">
      <c r="A61" s="222"/>
      <c r="I61" s="187"/>
      <c r="W61" s="188"/>
    </row>
    <row r="62" spans="1:24" s="173" customFormat="1" x14ac:dyDescent="0.25">
      <c r="A62" s="222"/>
      <c r="I62" s="187"/>
      <c r="W62" s="188"/>
    </row>
    <row r="63" spans="1:24" x14ac:dyDescent="0.25">
      <c r="B63" s="173"/>
    </row>
  </sheetData>
  <mergeCells count="80">
    <mergeCell ref="I42:J42"/>
    <mergeCell ref="I37:J37"/>
    <mergeCell ref="I38:J38"/>
    <mergeCell ref="I39:J39"/>
    <mergeCell ref="I40:J40"/>
    <mergeCell ref="E5:F5"/>
    <mergeCell ref="G5:I5"/>
    <mergeCell ref="E6:F6"/>
    <mergeCell ref="E7:F7"/>
    <mergeCell ref="I33:J33"/>
    <mergeCell ref="C17:D17"/>
    <mergeCell ref="I17:J17"/>
    <mergeCell ref="C18:D18"/>
    <mergeCell ref="I18:J18"/>
    <mergeCell ref="C10:D11"/>
    <mergeCell ref="E10:E11"/>
    <mergeCell ref="F10:H10"/>
    <mergeCell ref="I10:J11"/>
    <mergeCell ref="C12:D12"/>
    <mergeCell ref="I12:J12"/>
    <mergeCell ref="C13:D13"/>
    <mergeCell ref="I13:J13"/>
    <mergeCell ref="C14:D14"/>
    <mergeCell ref="I14:J14"/>
    <mergeCell ref="C15:D15"/>
    <mergeCell ref="I15:J15"/>
    <mergeCell ref="C16:D16"/>
    <mergeCell ref="I16:J16"/>
    <mergeCell ref="C25:D25"/>
    <mergeCell ref="I25:J25"/>
    <mergeCell ref="C26:D26"/>
    <mergeCell ref="I26:J26"/>
    <mergeCell ref="C19:D19"/>
    <mergeCell ref="I19:J19"/>
    <mergeCell ref="C20:D20"/>
    <mergeCell ref="I20:J20"/>
    <mergeCell ref="C21:D21"/>
    <mergeCell ref="I21:J21"/>
    <mergeCell ref="C22:D22"/>
    <mergeCell ref="I22:J22"/>
    <mergeCell ref="C23:D23"/>
    <mergeCell ref="I23:J23"/>
    <mergeCell ref="C40:D40"/>
    <mergeCell ref="C41:D41"/>
    <mergeCell ref="C24:D24"/>
    <mergeCell ref="I24:J24"/>
    <mergeCell ref="C27:D27"/>
    <mergeCell ref="I27:J27"/>
    <mergeCell ref="C28:D28"/>
    <mergeCell ref="I34:J34"/>
    <mergeCell ref="I35:J35"/>
    <mergeCell ref="I36:J36"/>
    <mergeCell ref="I28:J28"/>
    <mergeCell ref="I29:J29"/>
    <mergeCell ref="I30:J30"/>
    <mergeCell ref="I31:J31"/>
    <mergeCell ref="I32:J32"/>
    <mergeCell ref="L45:P45"/>
    <mergeCell ref="R45:V45"/>
    <mergeCell ref="F46:F47"/>
    <mergeCell ref="G46:G47"/>
    <mergeCell ref="I46:I47"/>
    <mergeCell ref="L47:P47"/>
    <mergeCell ref="R47:V47"/>
    <mergeCell ref="C42:D42"/>
    <mergeCell ref="C57:J57"/>
    <mergeCell ref="C29:D29"/>
    <mergeCell ref="C30:D30"/>
    <mergeCell ref="C31:D31"/>
    <mergeCell ref="C32:D32"/>
    <mergeCell ref="C33:D33"/>
    <mergeCell ref="C34:D34"/>
    <mergeCell ref="C35:D35"/>
    <mergeCell ref="C36:D36"/>
    <mergeCell ref="C43:D43"/>
    <mergeCell ref="I43:J43"/>
    <mergeCell ref="C37:D37"/>
    <mergeCell ref="I41:J41"/>
    <mergeCell ref="C38:D38"/>
    <mergeCell ref="C39:D39"/>
  </mergeCells>
  <conditionalFormatting sqref="C14:D42">
    <cfRule type="duplicateValues" dxfId="54" priority="450"/>
  </conditionalFormatting>
  <conditionalFormatting sqref="C12:D42">
    <cfRule type="duplicateValues" dxfId="53" priority="451"/>
  </conditionalFormatting>
  <dataValidations count="1">
    <dataValidation type="list" allowBlank="1" showInputMessage="1" showErrorMessage="1" sqref="E13:E44" xr:uid="{00000000-0002-0000-3700-000000000000}">
      <formula1>$G$6:$G$8</formula1>
    </dataValidation>
  </dataValidation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FF3300"/>
  </sheetPr>
  <dimension ref="A1:X59"/>
  <sheetViews>
    <sheetView workbookViewId="0">
      <selection activeCell="I17" sqref="I17:J17"/>
    </sheetView>
  </sheetViews>
  <sheetFormatPr baseColWidth="10" defaultColWidth="11.42578125" defaultRowHeight="15" x14ac:dyDescent="0.25"/>
  <cols>
    <col min="1" max="1" width="1.7109375" style="133" customWidth="1"/>
    <col min="2" max="2" width="3" style="134" bestFit="1" customWidth="1"/>
    <col min="3" max="3" width="21.7109375" style="135" customWidth="1"/>
    <col min="4" max="4" width="60.140625" style="135" customWidth="1"/>
    <col min="5" max="5" width="7" style="102" customWidth="1"/>
    <col min="6" max="6" width="5.42578125" style="102" customWidth="1"/>
    <col min="7" max="7" width="5.140625" style="102" customWidth="1"/>
    <col min="8" max="8" width="4.28515625" style="102" customWidth="1"/>
    <col min="9" max="9" width="6.5703125" style="102" customWidth="1"/>
    <col min="10" max="10" width="32.8554687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304</v>
      </c>
      <c r="E2" s="145"/>
      <c r="F2" s="146"/>
      <c r="G2" s="146"/>
      <c r="H2" s="146"/>
      <c r="I2" s="146" t="s">
        <v>309</v>
      </c>
      <c r="J2" s="153" t="s">
        <v>2505</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72" t="s">
        <v>967</v>
      </c>
      <c r="E4" s="149"/>
      <c r="F4" s="165"/>
      <c r="G4" s="165"/>
      <c r="H4" s="165"/>
      <c r="I4" s="165"/>
      <c r="J4" s="155"/>
      <c r="K4" s="149"/>
      <c r="N4" s="144"/>
    </row>
    <row r="5" spans="1:14" s="56" customFormat="1" ht="15.75" x14ac:dyDescent="0.25">
      <c r="A5" s="133"/>
      <c r="B5" s="161"/>
      <c r="C5" s="240" t="s">
        <v>305</v>
      </c>
      <c r="D5" s="149" t="s">
        <v>306</v>
      </c>
      <c r="E5" s="1139" t="s">
        <v>307</v>
      </c>
      <c r="F5" s="1139"/>
      <c r="G5" s="1140" t="s">
        <v>315</v>
      </c>
      <c r="H5" s="1140"/>
      <c r="I5" s="1140"/>
      <c r="J5" s="245" t="s">
        <v>310</v>
      </c>
      <c r="K5" s="148"/>
      <c r="N5" s="144"/>
    </row>
    <row r="6" spans="1:14" s="56" customFormat="1" ht="15.75" x14ac:dyDescent="0.25">
      <c r="A6" s="133"/>
      <c r="B6" s="161"/>
      <c r="C6" s="241" t="s">
        <v>302</v>
      </c>
      <c r="D6" s="150" t="s">
        <v>151</v>
      </c>
      <c r="E6" s="1141">
        <v>45162</v>
      </c>
      <c r="F6" s="1141"/>
      <c r="G6" s="166" t="s">
        <v>311</v>
      </c>
      <c r="H6" s="166"/>
      <c r="I6" s="224">
        <v>1</v>
      </c>
      <c r="J6" s="246" t="s">
        <v>308</v>
      </c>
      <c r="K6" s="162"/>
    </row>
    <row r="7" spans="1:14" s="56" customFormat="1" ht="15.75" x14ac:dyDescent="0.25">
      <c r="A7" s="133"/>
      <c r="B7" s="161"/>
      <c r="C7" s="241" t="s">
        <v>88</v>
      </c>
      <c r="D7" s="150" t="s">
        <v>152</v>
      </c>
      <c r="E7" s="1141">
        <f>+E6+10</f>
        <v>45172</v>
      </c>
      <c r="F7" s="1141"/>
      <c r="G7" s="167" t="s">
        <v>312</v>
      </c>
      <c r="H7" s="167"/>
      <c r="I7" s="224">
        <v>0</v>
      </c>
      <c r="J7" s="247"/>
      <c r="K7" s="163"/>
    </row>
    <row r="8" spans="1:14" ht="15.75" thickBot="1" x14ac:dyDescent="0.3">
      <c r="B8" s="159"/>
      <c r="C8" s="289"/>
      <c r="D8" s="156"/>
      <c r="E8" s="157"/>
      <c r="F8" s="157"/>
      <c r="G8" s="243" t="s">
        <v>313</v>
      </c>
      <c r="H8" s="243"/>
      <c r="I8" s="244" t="s">
        <v>314</v>
      </c>
      <c r="J8" s="158"/>
      <c r="K8" s="143"/>
    </row>
    <row r="9" spans="1:14" ht="15.75"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c r="C12" s="1281"/>
      <c r="D12" s="1282"/>
      <c r="E12" s="140"/>
      <c r="F12" s="140"/>
      <c r="G12" s="141"/>
      <c r="H12" s="141"/>
      <c r="I12" s="199"/>
      <c r="J12" s="230"/>
      <c r="K12" s="233"/>
    </row>
    <row r="13" spans="1:14" ht="31.5" x14ac:dyDescent="0.25">
      <c r="A13" s="133">
        <v>11</v>
      </c>
      <c r="C13" s="1370" t="s">
        <v>1003</v>
      </c>
      <c r="D13" s="1371"/>
      <c r="E13" s="138" t="s">
        <v>311</v>
      </c>
      <c r="F13" s="139">
        <f t="shared" ref="F13:F26" si="0">SUMIF(E13,G$6,I$6)</f>
        <v>1</v>
      </c>
      <c r="G13" s="142">
        <f t="shared" ref="G13:G26" si="1">SUMIF(G$7,E13,I$6)</f>
        <v>0</v>
      </c>
      <c r="H13" s="142">
        <f t="shared" ref="H13:H26" si="2">SUMIF(E13,G$8,I$6)</f>
        <v>0</v>
      </c>
      <c r="I13" s="1266"/>
      <c r="J13" s="1267"/>
      <c r="K13" s="169"/>
    </row>
    <row r="14" spans="1:14" ht="31.5" x14ac:dyDescent="0.25">
      <c r="A14" s="133">
        <v>11</v>
      </c>
      <c r="C14" s="1370" t="s">
        <v>1004</v>
      </c>
      <c r="D14" s="1371"/>
      <c r="E14" s="138"/>
      <c r="F14" s="139">
        <f t="shared" si="0"/>
        <v>0</v>
      </c>
      <c r="G14" s="142">
        <f t="shared" si="1"/>
        <v>0</v>
      </c>
      <c r="H14" s="142">
        <f t="shared" si="2"/>
        <v>0</v>
      </c>
      <c r="I14" s="1266"/>
      <c r="J14" s="1267"/>
      <c r="K14" s="169"/>
    </row>
    <row r="15" spans="1:14" ht="31.5" x14ac:dyDescent="0.25">
      <c r="A15" s="133">
        <v>11</v>
      </c>
      <c r="C15" s="1516" t="s">
        <v>1005</v>
      </c>
      <c r="D15" s="1517"/>
      <c r="E15" s="138"/>
      <c r="F15" s="139">
        <f t="shared" si="0"/>
        <v>0</v>
      </c>
      <c r="G15" s="142">
        <f t="shared" si="1"/>
        <v>0</v>
      </c>
      <c r="H15" s="142">
        <f t="shared" si="2"/>
        <v>0</v>
      </c>
      <c r="I15" s="1390"/>
      <c r="J15" s="1391"/>
      <c r="K15" s="169"/>
    </row>
    <row r="16" spans="1:14" ht="16.5" x14ac:dyDescent="0.25">
      <c r="A16" s="133">
        <v>1</v>
      </c>
      <c r="C16" s="1370" t="s">
        <v>1006</v>
      </c>
      <c r="D16" s="1371"/>
      <c r="E16" s="138"/>
      <c r="F16" s="139">
        <f t="shared" si="0"/>
        <v>0</v>
      </c>
      <c r="G16" s="142">
        <f t="shared" si="1"/>
        <v>0</v>
      </c>
      <c r="H16" s="142">
        <f t="shared" si="2"/>
        <v>0</v>
      </c>
      <c r="I16" s="1266"/>
      <c r="J16" s="1267"/>
      <c r="K16" s="169"/>
    </row>
    <row r="17" spans="1:11" ht="31.5" x14ac:dyDescent="0.25">
      <c r="A17" s="133">
        <v>11</v>
      </c>
      <c r="C17" s="1516" t="s">
        <v>1007</v>
      </c>
      <c r="D17" s="1517"/>
      <c r="E17" s="138"/>
      <c r="F17" s="139">
        <f t="shared" ref="F17:F21" si="3">SUMIF(E17,G$6,I$6)</f>
        <v>0</v>
      </c>
      <c r="G17" s="142">
        <f t="shared" ref="G17:G21" si="4">SUMIF(G$7,E17,I$6)</f>
        <v>0</v>
      </c>
      <c r="H17" s="142">
        <f t="shared" ref="H17:H21" si="5">SUMIF(E17,G$8,I$6)</f>
        <v>0</v>
      </c>
      <c r="I17" s="1390"/>
      <c r="J17" s="1391"/>
      <c r="K17" s="169"/>
    </row>
    <row r="18" spans="1:11" ht="31.5" x14ac:dyDescent="0.25">
      <c r="A18" s="133">
        <v>11</v>
      </c>
      <c r="C18" s="1370" t="s">
        <v>1008</v>
      </c>
      <c r="D18" s="1371"/>
      <c r="E18" s="138"/>
      <c r="F18" s="139">
        <f t="shared" si="3"/>
        <v>0</v>
      </c>
      <c r="G18" s="142">
        <f t="shared" si="4"/>
        <v>0</v>
      </c>
      <c r="H18" s="142">
        <f t="shared" si="5"/>
        <v>0</v>
      </c>
      <c r="I18" s="1266"/>
      <c r="J18" s="1267"/>
      <c r="K18" s="169"/>
    </row>
    <row r="19" spans="1:11" ht="31.5" x14ac:dyDescent="0.25">
      <c r="A19" s="133">
        <v>11</v>
      </c>
      <c r="C19" s="1370" t="s">
        <v>1009</v>
      </c>
      <c r="D19" s="1371"/>
      <c r="E19" s="138"/>
      <c r="F19" s="139">
        <f t="shared" si="3"/>
        <v>0</v>
      </c>
      <c r="G19" s="142">
        <f t="shared" si="4"/>
        <v>0</v>
      </c>
      <c r="H19" s="142">
        <f t="shared" si="5"/>
        <v>0</v>
      </c>
      <c r="I19" s="1266"/>
      <c r="J19" s="1267"/>
      <c r="K19" s="169"/>
    </row>
    <row r="20" spans="1:11" ht="31.5" x14ac:dyDescent="0.25">
      <c r="A20" s="133">
        <v>11</v>
      </c>
      <c r="C20" s="1516" t="s">
        <v>1010</v>
      </c>
      <c r="D20" s="1517"/>
      <c r="E20" s="138"/>
      <c r="F20" s="139">
        <f t="shared" si="3"/>
        <v>0</v>
      </c>
      <c r="G20" s="142">
        <f t="shared" si="4"/>
        <v>0</v>
      </c>
      <c r="H20" s="142">
        <f t="shared" si="5"/>
        <v>0</v>
      </c>
      <c r="I20" s="1390"/>
      <c r="J20" s="1391"/>
      <c r="K20" s="169"/>
    </row>
    <row r="21" spans="1:11" ht="16.5" x14ac:dyDescent="0.25">
      <c r="A21" s="133">
        <v>1</v>
      </c>
      <c r="C21" s="1370" t="s">
        <v>1011</v>
      </c>
      <c r="D21" s="1371"/>
      <c r="E21" s="138"/>
      <c r="F21" s="139">
        <f t="shared" si="3"/>
        <v>0</v>
      </c>
      <c r="G21" s="142">
        <f t="shared" si="4"/>
        <v>0</v>
      </c>
      <c r="H21" s="142">
        <f t="shared" si="5"/>
        <v>0</v>
      </c>
      <c r="I21" s="1266"/>
      <c r="J21" s="1267"/>
      <c r="K21" s="169"/>
    </row>
    <row r="22" spans="1:11" ht="31.5" x14ac:dyDescent="0.25">
      <c r="A22" s="133">
        <v>11</v>
      </c>
      <c r="C22" s="1370" t="s">
        <v>1012</v>
      </c>
      <c r="D22" s="1371"/>
      <c r="E22" s="138"/>
      <c r="F22" s="139">
        <f t="shared" si="0"/>
        <v>0</v>
      </c>
      <c r="G22" s="142">
        <f t="shared" si="1"/>
        <v>0</v>
      </c>
      <c r="H22" s="142">
        <f t="shared" si="2"/>
        <v>0</v>
      </c>
      <c r="I22" s="1266"/>
      <c r="J22" s="1267"/>
      <c r="K22" s="169"/>
    </row>
    <row r="23" spans="1:11" ht="16.5" x14ac:dyDescent="0.25">
      <c r="A23" s="133">
        <v>1</v>
      </c>
      <c r="C23" s="1370" t="s">
        <v>2236</v>
      </c>
      <c r="D23" s="1371"/>
      <c r="E23" s="138"/>
      <c r="F23" s="139">
        <f t="shared" si="0"/>
        <v>0</v>
      </c>
      <c r="G23" s="142">
        <f t="shared" si="1"/>
        <v>0</v>
      </c>
      <c r="H23" s="142">
        <f t="shared" si="2"/>
        <v>0</v>
      </c>
      <c r="I23" s="1266"/>
      <c r="J23" s="1267"/>
      <c r="K23" s="169"/>
    </row>
    <row r="24" spans="1:11" ht="31.5" x14ac:dyDescent="0.25">
      <c r="A24" s="133">
        <v>11</v>
      </c>
      <c r="C24" s="1370" t="s">
        <v>1013</v>
      </c>
      <c r="D24" s="1371"/>
      <c r="E24" s="138"/>
      <c r="F24" s="139">
        <f t="shared" si="0"/>
        <v>0</v>
      </c>
      <c r="G24" s="142">
        <f t="shared" si="1"/>
        <v>0</v>
      </c>
      <c r="H24" s="142">
        <f t="shared" si="2"/>
        <v>0</v>
      </c>
      <c r="I24" s="1266"/>
      <c r="J24" s="1267"/>
      <c r="K24" s="169"/>
    </row>
    <row r="25" spans="1:11" ht="16.5" x14ac:dyDescent="0.25">
      <c r="A25" s="133">
        <v>1</v>
      </c>
      <c r="C25" s="1370" t="s">
        <v>1014</v>
      </c>
      <c r="D25" s="1371"/>
      <c r="E25" s="138"/>
      <c r="F25" s="139">
        <f t="shared" si="0"/>
        <v>0</v>
      </c>
      <c r="G25" s="142">
        <f t="shared" si="1"/>
        <v>0</v>
      </c>
      <c r="H25" s="142">
        <f t="shared" si="2"/>
        <v>0</v>
      </c>
      <c r="I25" s="1266"/>
      <c r="J25" s="1267"/>
      <c r="K25" s="169"/>
    </row>
    <row r="26" spans="1:11" ht="31.5" x14ac:dyDescent="0.25">
      <c r="A26" s="133">
        <v>11</v>
      </c>
      <c r="C26" s="1370" t="s">
        <v>1016</v>
      </c>
      <c r="D26" s="1371"/>
      <c r="E26" s="138"/>
      <c r="F26" s="139">
        <f t="shared" si="0"/>
        <v>0</v>
      </c>
      <c r="G26" s="142">
        <f t="shared" si="1"/>
        <v>0</v>
      </c>
      <c r="H26" s="142">
        <f t="shared" si="2"/>
        <v>0</v>
      </c>
      <c r="I26" s="1266"/>
      <c r="J26" s="1267"/>
      <c r="K26" s="169"/>
    </row>
    <row r="27" spans="1:11" ht="31.5" x14ac:dyDescent="0.25">
      <c r="A27" s="133">
        <v>11</v>
      </c>
      <c r="C27" s="1370" t="s">
        <v>1017</v>
      </c>
      <c r="D27" s="1371"/>
      <c r="E27" s="138"/>
      <c r="F27" s="139">
        <f t="shared" ref="F27:F40" si="6">SUMIF(E27,G$6,I$6)</f>
        <v>0</v>
      </c>
      <c r="G27" s="142">
        <f t="shared" ref="G27:G40" si="7">SUMIF(G$7,E27,I$6)</f>
        <v>0</v>
      </c>
      <c r="H27" s="142">
        <f t="shared" ref="H27:H40" si="8">SUMIF(E27,G$8,I$6)</f>
        <v>0</v>
      </c>
      <c r="I27" s="1266"/>
      <c r="J27" s="1267"/>
      <c r="K27" s="169"/>
    </row>
    <row r="28" spans="1:11" ht="16.5" x14ac:dyDescent="0.25">
      <c r="A28" s="133">
        <v>1</v>
      </c>
      <c r="C28" s="1370" t="s">
        <v>1018</v>
      </c>
      <c r="D28" s="1371"/>
      <c r="E28" s="138"/>
      <c r="F28" s="139">
        <f t="shared" ref="F28" si="9">SUMIF(E28,G$6,I$6)</f>
        <v>0</v>
      </c>
      <c r="G28" s="142">
        <f t="shared" ref="G28" si="10">SUMIF(G$7,E28,I$6)</f>
        <v>0</v>
      </c>
      <c r="H28" s="142">
        <f t="shared" ref="H28" si="11">SUMIF(E28,G$8,I$6)</f>
        <v>0</v>
      </c>
      <c r="I28" s="1266"/>
      <c r="J28" s="1267"/>
      <c r="K28" s="169"/>
    </row>
    <row r="29" spans="1:11" ht="16.5" x14ac:dyDescent="0.25">
      <c r="A29" s="133">
        <v>1</v>
      </c>
      <c r="C29" s="1370" t="s">
        <v>1019</v>
      </c>
      <c r="D29" s="1371"/>
      <c r="E29" s="138"/>
      <c r="F29" s="139">
        <f t="shared" si="6"/>
        <v>0</v>
      </c>
      <c r="G29" s="142">
        <f t="shared" si="7"/>
        <v>0</v>
      </c>
      <c r="H29" s="142">
        <f t="shared" si="8"/>
        <v>0</v>
      </c>
      <c r="I29" s="1266"/>
      <c r="J29" s="1267"/>
      <c r="K29" s="169"/>
    </row>
    <row r="30" spans="1:11" ht="16.5" x14ac:dyDescent="0.25">
      <c r="A30" s="133">
        <v>1</v>
      </c>
      <c r="C30" s="1370" t="s">
        <v>1020</v>
      </c>
      <c r="D30" s="1371"/>
      <c r="E30" s="138"/>
      <c r="F30" s="139">
        <f t="shared" si="6"/>
        <v>0</v>
      </c>
      <c r="G30" s="142">
        <f t="shared" si="7"/>
        <v>0</v>
      </c>
      <c r="H30" s="142">
        <f t="shared" si="8"/>
        <v>0</v>
      </c>
      <c r="I30" s="1266"/>
      <c r="J30" s="1267"/>
      <c r="K30" s="169"/>
    </row>
    <row r="31" spans="1:11" ht="31.5" x14ac:dyDescent="0.25">
      <c r="A31" s="133">
        <v>11</v>
      </c>
      <c r="C31" s="1370" t="s">
        <v>1021</v>
      </c>
      <c r="D31" s="1371"/>
      <c r="E31" s="138"/>
      <c r="F31" s="139">
        <f t="shared" si="6"/>
        <v>0</v>
      </c>
      <c r="G31" s="142">
        <f t="shared" si="7"/>
        <v>0</v>
      </c>
      <c r="H31" s="142">
        <f t="shared" si="8"/>
        <v>0</v>
      </c>
      <c r="I31" s="1266"/>
      <c r="J31" s="1267"/>
      <c r="K31" s="169"/>
    </row>
    <row r="32" spans="1:11" x14ac:dyDescent="0.25">
      <c r="C32" s="1370" t="s">
        <v>1015</v>
      </c>
      <c r="D32" s="1371"/>
      <c r="E32" s="138"/>
      <c r="F32" s="139">
        <f t="shared" si="6"/>
        <v>0</v>
      </c>
      <c r="G32" s="142">
        <f t="shared" si="7"/>
        <v>0</v>
      </c>
      <c r="H32" s="142">
        <f t="shared" si="8"/>
        <v>0</v>
      </c>
      <c r="I32" s="1266"/>
      <c r="J32" s="1267"/>
      <c r="K32" s="169"/>
    </row>
    <row r="33" spans="1:22" ht="31.5" x14ac:dyDescent="0.25">
      <c r="A33" s="133">
        <v>11</v>
      </c>
      <c r="C33" s="1370" t="s">
        <v>1022</v>
      </c>
      <c r="D33" s="1371"/>
      <c r="E33" s="138"/>
      <c r="F33" s="139">
        <f t="shared" si="6"/>
        <v>0</v>
      </c>
      <c r="G33" s="142">
        <f t="shared" si="7"/>
        <v>0</v>
      </c>
      <c r="H33" s="142">
        <f t="shared" si="8"/>
        <v>0</v>
      </c>
      <c r="I33" s="1266"/>
      <c r="J33" s="1267"/>
      <c r="K33" s="169"/>
    </row>
    <row r="34" spans="1:22" ht="31.5" x14ac:dyDescent="0.25">
      <c r="A34" s="133">
        <v>11</v>
      </c>
      <c r="C34" s="1370" t="s">
        <v>1023</v>
      </c>
      <c r="D34" s="1371"/>
      <c r="E34" s="138"/>
      <c r="F34" s="139">
        <f t="shared" si="6"/>
        <v>0</v>
      </c>
      <c r="G34" s="142">
        <f t="shared" si="7"/>
        <v>0</v>
      </c>
      <c r="H34" s="142">
        <f t="shared" si="8"/>
        <v>0</v>
      </c>
      <c r="I34" s="1266"/>
      <c r="J34" s="1267"/>
      <c r="K34" s="169"/>
    </row>
    <row r="35" spans="1:22" ht="31.5" x14ac:dyDescent="0.25">
      <c r="A35" s="133">
        <v>11</v>
      </c>
      <c r="C35" s="1370" t="s">
        <v>1024</v>
      </c>
      <c r="D35" s="1371"/>
      <c r="E35" s="138"/>
      <c r="F35" s="139">
        <f t="shared" si="6"/>
        <v>0</v>
      </c>
      <c r="G35" s="142">
        <f t="shared" si="7"/>
        <v>0</v>
      </c>
      <c r="H35" s="142">
        <f t="shared" si="8"/>
        <v>0</v>
      </c>
      <c r="I35" s="1266"/>
      <c r="J35" s="1267"/>
      <c r="K35" s="169"/>
    </row>
    <row r="36" spans="1:22" ht="16.5" x14ac:dyDescent="0.25">
      <c r="A36" s="133">
        <v>1</v>
      </c>
      <c r="C36" s="1370" t="s">
        <v>2344</v>
      </c>
      <c r="D36" s="1371"/>
      <c r="E36" s="138"/>
      <c r="F36" s="139">
        <f t="shared" si="6"/>
        <v>0</v>
      </c>
      <c r="G36" s="142">
        <f t="shared" si="7"/>
        <v>0</v>
      </c>
      <c r="H36" s="142">
        <f t="shared" si="8"/>
        <v>0</v>
      </c>
      <c r="I36" s="1266"/>
      <c r="J36" s="1267"/>
      <c r="K36" s="169"/>
    </row>
    <row r="37" spans="1:22" ht="16.5" x14ac:dyDescent="0.25">
      <c r="A37" s="133">
        <v>1</v>
      </c>
      <c r="C37" s="1268" t="s">
        <v>2345</v>
      </c>
      <c r="D37" s="1371"/>
      <c r="E37" s="138" t="s">
        <v>311</v>
      </c>
      <c r="F37" s="139">
        <f t="shared" si="6"/>
        <v>1</v>
      </c>
      <c r="G37" s="142">
        <f t="shared" si="7"/>
        <v>0</v>
      </c>
      <c r="H37" s="142">
        <f t="shared" si="8"/>
        <v>0</v>
      </c>
      <c r="I37" s="1266"/>
      <c r="J37" s="1267"/>
      <c r="K37" s="169"/>
    </row>
    <row r="38" spans="1:22" ht="16.149999999999999" customHeight="1" x14ac:dyDescent="0.25">
      <c r="A38" s="133">
        <v>1</v>
      </c>
      <c r="C38" s="1370" t="s">
        <v>2346</v>
      </c>
      <c r="D38" s="1371"/>
      <c r="E38" s="138" t="s">
        <v>312</v>
      </c>
      <c r="F38" s="139">
        <f t="shared" si="6"/>
        <v>0</v>
      </c>
      <c r="G38" s="142">
        <f t="shared" si="7"/>
        <v>1</v>
      </c>
      <c r="H38" s="142">
        <f t="shared" si="8"/>
        <v>0</v>
      </c>
      <c r="I38" s="1266"/>
      <c r="J38" s="1267"/>
      <c r="K38" s="169"/>
    </row>
    <row r="39" spans="1:22" x14ac:dyDescent="0.25">
      <c r="C39" s="1370" t="s">
        <v>1025</v>
      </c>
      <c r="D39" s="1371"/>
      <c r="E39" s="138" t="s">
        <v>312</v>
      </c>
      <c r="F39" s="139">
        <f t="shared" si="6"/>
        <v>0</v>
      </c>
      <c r="G39" s="142">
        <f t="shared" si="7"/>
        <v>1</v>
      </c>
      <c r="H39" s="142">
        <f t="shared" si="8"/>
        <v>0</v>
      </c>
      <c r="I39" s="1266"/>
      <c r="J39" s="1267"/>
      <c r="K39" s="169"/>
    </row>
    <row r="40" spans="1:22" ht="15.75" thickBot="1" x14ac:dyDescent="0.3">
      <c r="C40" s="1288"/>
      <c r="D40" s="1289"/>
      <c r="E40" s="115"/>
      <c r="F40" s="231">
        <f t="shared" si="6"/>
        <v>0</v>
      </c>
      <c r="G40" s="232">
        <f t="shared" si="7"/>
        <v>0</v>
      </c>
      <c r="H40" s="232">
        <f t="shared" si="8"/>
        <v>0</v>
      </c>
      <c r="I40" s="1290"/>
      <c r="J40" s="1291"/>
      <c r="K40" s="169"/>
    </row>
    <row r="41" spans="1:22" ht="22.5" x14ac:dyDescent="0.3">
      <c r="C41" s="164"/>
      <c r="D41" s="164"/>
      <c r="E41" s="143"/>
      <c r="F41" s="198" t="s">
        <v>311</v>
      </c>
      <c r="G41" s="198" t="s">
        <v>312</v>
      </c>
      <c r="H41" s="198" t="s">
        <v>313</v>
      </c>
      <c r="I41" s="226" t="s">
        <v>317</v>
      </c>
      <c r="J41" s="169"/>
      <c r="K41" s="169"/>
      <c r="L41" s="201" t="s">
        <v>319</v>
      </c>
      <c r="M41" s="201"/>
      <c r="N41" s="201"/>
      <c r="O41" s="201"/>
      <c r="P41" s="201"/>
      <c r="Q41" s="201"/>
      <c r="R41" s="201"/>
      <c r="S41" s="201"/>
      <c r="T41" s="202"/>
      <c r="U41" s="201"/>
      <c r="V41" s="201"/>
    </row>
    <row r="42" spans="1:22" ht="15.75" thickBot="1" x14ac:dyDescent="0.3">
      <c r="E42" s="102" t="s">
        <v>316</v>
      </c>
      <c r="F42" s="104">
        <f>SUM(F13:F40)</f>
        <v>2</v>
      </c>
      <c r="G42" s="104">
        <f>SUM(G13:G40)</f>
        <v>2</v>
      </c>
      <c r="H42" s="104">
        <f>SUM(H13:H40)</f>
        <v>0</v>
      </c>
      <c r="I42" s="102">
        <f>+F42+G42</f>
        <v>4</v>
      </c>
      <c r="L42" s="1292" t="s">
        <v>349</v>
      </c>
      <c r="M42" s="1292"/>
      <c r="N42" s="1292"/>
      <c r="O42" s="1292"/>
      <c r="P42" s="1292"/>
      <c r="Q42" s="195"/>
      <c r="R42" s="1292" t="s">
        <v>350</v>
      </c>
      <c r="S42" s="1292"/>
      <c r="T42" s="1292"/>
      <c r="U42" s="1292"/>
      <c r="V42" s="1292"/>
    </row>
    <row r="43" spans="1:22" ht="15.75" thickBot="1" x14ac:dyDescent="0.3">
      <c r="D43" s="180"/>
      <c r="E43" s="181"/>
      <c r="F43" s="1293">
        <f>+F42/I42</f>
        <v>0.5</v>
      </c>
      <c r="G43" s="1293">
        <f>+G42/I42</f>
        <v>0.5</v>
      </c>
      <c r="H43" s="223"/>
      <c r="I43" s="1295">
        <f>+F43+G43</f>
        <v>1</v>
      </c>
      <c r="L43" s="196"/>
      <c r="M43" s="174"/>
      <c r="N43" s="195"/>
      <c r="O43" s="195"/>
      <c r="P43" s="195"/>
      <c r="Q43" s="195"/>
      <c r="R43" s="195"/>
      <c r="S43" s="195"/>
      <c r="T43" s="203"/>
      <c r="U43" s="176"/>
      <c r="V43" s="176"/>
    </row>
    <row r="44" spans="1:22" ht="15.75" thickBot="1" x14ac:dyDescent="0.3">
      <c r="D44" s="180"/>
      <c r="E44" s="181"/>
      <c r="F44" s="1294"/>
      <c r="G44" s="1294"/>
      <c r="H44" s="223"/>
      <c r="I44" s="1296"/>
      <c r="L44" s="1297" t="s">
        <v>320</v>
      </c>
      <c r="M44" s="1298"/>
      <c r="N44" s="1298"/>
      <c r="O44" s="1298"/>
      <c r="P44" s="1299"/>
      <c r="Q44" s="195"/>
      <c r="R44" s="1297" t="s">
        <v>321</v>
      </c>
      <c r="S44" s="1298"/>
      <c r="T44" s="1300"/>
      <c r="U44" s="1298"/>
      <c r="V44" s="1299"/>
    </row>
    <row r="45" spans="1:22" ht="38.25" x14ac:dyDescent="0.25">
      <c r="C45" s="872" t="s">
        <v>2347</v>
      </c>
      <c r="D45" s="894" t="s">
        <v>2348</v>
      </c>
      <c r="E45" s="116"/>
      <c r="F45" s="186"/>
      <c r="G45" s="186"/>
      <c r="H45" s="183"/>
      <c r="I45" s="184"/>
      <c r="L45" s="216" t="s">
        <v>322</v>
      </c>
      <c r="M45" s="217" t="s">
        <v>323</v>
      </c>
      <c r="N45" s="217" t="s">
        <v>324</v>
      </c>
      <c r="O45" s="217" t="s">
        <v>325</v>
      </c>
      <c r="P45" s="218" t="s">
        <v>326</v>
      </c>
      <c r="Q45" s="219"/>
      <c r="R45" s="220" t="s">
        <v>322</v>
      </c>
      <c r="S45" s="217" t="s">
        <v>323</v>
      </c>
      <c r="T45" s="217" t="s">
        <v>327</v>
      </c>
      <c r="U45" s="217" t="s">
        <v>325</v>
      </c>
      <c r="V45" s="218" t="s">
        <v>326</v>
      </c>
    </row>
    <row r="46" spans="1:22" x14ac:dyDescent="0.25">
      <c r="D46" s="182" t="s">
        <v>324</v>
      </c>
      <c r="E46" s="193">
        <f>+G43</f>
        <v>0.5</v>
      </c>
      <c r="F46" s="186"/>
      <c r="G46" s="186"/>
      <c r="H46" s="183"/>
      <c r="I46" s="184"/>
      <c r="L46" s="205" t="s">
        <v>328</v>
      </c>
      <c r="M46" s="206" t="s">
        <v>329</v>
      </c>
      <c r="N46" s="207" t="s">
        <v>330</v>
      </c>
      <c r="O46" s="208" t="s">
        <v>331</v>
      </c>
      <c r="P46" s="189" t="s">
        <v>332</v>
      </c>
      <c r="Q46" s="204"/>
      <c r="R46" s="209" t="s">
        <v>328</v>
      </c>
      <c r="S46" s="206" t="s">
        <v>333</v>
      </c>
      <c r="T46" s="179" t="s">
        <v>334</v>
      </c>
      <c r="U46" s="208" t="s">
        <v>331</v>
      </c>
      <c r="V46" s="189" t="s">
        <v>335</v>
      </c>
    </row>
    <row r="47" spans="1:22" ht="30" x14ac:dyDescent="0.25">
      <c r="D47" s="182" t="s">
        <v>327</v>
      </c>
      <c r="E47" s="193">
        <f>+F43</f>
        <v>0.5</v>
      </c>
      <c r="F47" s="186"/>
      <c r="G47" s="186"/>
      <c r="H47" s="183"/>
      <c r="I47" s="184"/>
      <c r="L47" s="205" t="s">
        <v>336</v>
      </c>
      <c r="M47" s="206" t="s">
        <v>329</v>
      </c>
      <c r="N47" s="207" t="s">
        <v>337</v>
      </c>
      <c r="O47" s="208" t="s">
        <v>338</v>
      </c>
      <c r="P47" s="189" t="s">
        <v>339</v>
      </c>
      <c r="Q47" s="204"/>
      <c r="R47" s="209" t="s">
        <v>336</v>
      </c>
      <c r="S47" s="206" t="s">
        <v>333</v>
      </c>
      <c r="T47" s="179" t="s">
        <v>337</v>
      </c>
      <c r="U47" s="208" t="s">
        <v>338</v>
      </c>
      <c r="V47" s="189" t="s">
        <v>340</v>
      </c>
    </row>
    <row r="48" spans="1:22" ht="16.5" thickBot="1" x14ac:dyDescent="0.3">
      <c r="C48" s="227" t="s">
        <v>351</v>
      </c>
      <c r="D48" s="182"/>
      <c r="E48" s="116"/>
      <c r="F48" s="186"/>
      <c r="G48" s="186"/>
      <c r="H48" s="183"/>
      <c r="I48" s="184"/>
      <c r="J48" s="102">
        <f>990*1.12</f>
        <v>1108.8000000000002</v>
      </c>
      <c r="L48" s="210" t="s">
        <v>341</v>
      </c>
      <c r="M48" s="211" t="s">
        <v>329</v>
      </c>
      <c r="N48" s="212" t="s">
        <v>342</v>
      </c>
      <c r="O48" s="213" t="s">
        <v>343</v>
      </c>
      <c r="P48" s="214" t="s">
        <v>344</v>
      </c>
      <c r="Q48" s="204"/>
      <c r="R48" s="215" t="s">
        <v>341</v>
      </c>
      <c r="S48" s="211" t="s">
        <v>345</v>
      </c>
      <c r="T48" s="190" t="s">
        <v>346</v>
      </c>
      <c r="U48" s="213" t="s">
        <v>343</v>
      </c>
      <c r="V48" s="214" t="s">
        <v>332</v>
      </c>
    </row>
    <row r="49" spans="1:24" x14ac:dyDescent="0.25">
      <c r="D49" s="229" t="s">
        <v>352</v>
      </c>
      <c r="E49" s="116"/>
      <c r="F49" s="186"/>
      <c r="G49" s="186"/>
      <c r="H49" s="183"/>
      <c r="I49" s="184"/>
    </row>
    <row r="50" spans="1:24" x14ac:dyDescent="0.25">
      <c r="D50" s="228" t="s">
        <v>353</v>
      </c>
      <c r="E50" s="116"/>
      <c r="F50" s="186"/>
      <c r="G50" s="186"/>
      <c r="H50" s="183"/>
      <c r="I50" s="184"/>
    </row>
    <row r="51" spans="1:24" x14ac:dyDescent="0.25">
      <c r="D51" s="228" t="s">
        <v>354</v>
      </c>
      <c r="E51" s="192" t="s">
        <v>356</v>
      </c>
      <c r="F51" s="186"/>
      <c r="G51" s="186"/>
      <c r="H51" s="183"/>
      <c r="I51" s="184"/>
    </row>
    <row r="52" spans="1:24" s="170" customFormat="1" ht="16.5" customHeight="1" x14ac:dyDescent="0.3">
      <c r="A52" s="221"/>
      <c r="C52" s="191"/>
      <c r="D52" s="228" t="s">
        <v>355</v>
      </c>
      <c r="E52" s="185"/>
      <c r="F52" s="185"/>
      <c r="G52" s="185"/>
      <c r="H52" s="185"/>
      <c r="I52" s="185"/>
      <c r="K52" s="200"/>
      <c r="W52" s="200"/>
      <c r="X52" s="200"/>
    </row>
    <row r="53" spans="1:24" s="175" customFormat="1" x14ac:dyDescent="0.25">
      <c r="A53" s="197"/>
      <c r="C53" s="194" t="s">
        <v>357</v>
      </c>
      <c r="I53" s="171"/>
      <c r="J53" s="172"/>
      <c r="K53" s="172"/>
      <c r="W53" s="176"/>
      <c r="X53" s="174"/>
    </row>
    <row r="54" spans="1:24" s="175" customFormat="1" ht="46.5" x14ac:dyDescent="0.25">
      <c r="A54" s="197">
        <v>111</v>
      </c>
      <c r="C54" s="1393"/>
      <c r="D54" s="1394"/>
      <c r="E54" s="1394"/>
      <c r="F54" s="1394"/>
      <c r="G54" s="1394"/>
      <c r="H54" s="1394"/>
      <c r="I54" s="1394"/>
      <c r="J54" s="1395"/>
      <c r="K54" s="172"/>
      <c r="W54" s="176"/>
      <c r="X54" s="177"/>
    </row>
    <row r="55" spans="1:24" s="175" customFormat="1" x14ac:dyDescent="0.25">
      <c r="A55" s="197"/>
      <c r="I55" s="171"/>
      <c r="W55" s="178"/>
    </row>
    <row r="56" spans="1:24" s="173" customFormat="1" x14ac:dyDescent="0.25">
      <c r="A56" s="222"/>
      <c r="I56" s="187"/>
      <c r="W56" s="179"/>
    </row>
    <row r="57" spans="1:24" s="173" customFormat="1" x14ac:dyDescent="0.25">
      <c r="A57" s="222"/>
      <c r="I57" s="187"/>
      <c r="W57" s="188"/>
    </row>
    <row r="58" spans="1:24" s="173" customFormat="1" ht="18" customHeight="1" x14ac:dyDescent="0.25">
      <c r="A58" s="222"/>
      <c r="I58" s="187"/>
      <c r="W58" s="188"/>
    </row>
    <row r="59" spans="1:24" s="173" customFormat="1" x14ac:dyDescent="0.25">
      <c r="A59" s="222"/>
      <c r="I59" s="187"/>
      <c r="W59" s="188"/>
    </row>
  </sheetData>
  <mergeCells count="73">
    <mergeCell ref="E5:F5"/>
    <mergeCell ref="G5:I5"/>
    <mergeCell ref="E6:F6"/>
    <mergeCell ref="E7:F7"/>
    <mergeCell ref="C10:D11"/>
    <mergeCell ref="E10:E11"/>
    <mergeCell ref="F10:H10"/>
    <mergeCell ref="I10:J11"/>
    <mergeCell ref="C29:D29"/>
    <mergeCell ref="I29:J29"/>
    <mergeCell ref="I16:J16"/>
    <mergeCell ref="C26:D26"/>
    <mergeCell ref="I26:J26"/>
    <mergeCell ref="I23:J23"/>
    <mergeCell ref="C24:D24"/>
    <mergeCell ref="I24:J24"/>
    <mergeCell ref="C20:D20"/>
    <mergeCell ref="I20:J20"/>
    <mergeCell ref="C21:D21"/>
    <mergeCell ref="I21:J21"/>
    <mergeCell ref="C25:D25"/>
    <mergeCell ref="I25:J25"/>
    <mergeCell ref="C12:D12"/>
    <mergeCell ref="C27:D27"/>
    <mergeCell ref="I27:J27"/>
    <mergeCell ref="C17:D17"/>
    <mergeCell ref="I17:J17"/>
    <mergeCell ref="C18:D18"/>
    <mergeCell ref="I18:J18"/>
    <mergeCell ref="C19:D19"/>
    <mergeCell ref="I19:J19"/>
    <mergeCell ref="C22:D22"/>
    <mergeCell ref="I22:J22"/>
    <mergeCell ref="C23:D23"/>
    <mergeCell ref="C30:D30"/>
    <mergeCell ref="I30:J30"/>
    <mergeCell ref="C31:D31"/>
    <mergeCell ref="I31:J31"/>
    <mergeCell ref="C32:D32"/>
    <mergeCell ref="I32:J32"/>
    <mergeCell ref="C37:D37"/>
    <mergeCell ref="I37:J37"/>
    <mergeCell ref="C38:D38"/>
    <mergeCell ref="I38:J38"/>
    <mergeCell ref="C33:D33"/>
    <mergeCell ref="I33:J33"/>
    <mergeCell ref="C34:D34"/>
    <mergeCell ref="I34:J34"/>
    <mergeCell ref="C35:D35"/>
    <mergeCell ref="I35:J35"/>
    <mergeCell ref="L42:P42"/>
    <mergeCell ref="R42:V42"/>
    <mergeCell ref="F43:F44"/>
    <mergeCell ref="G43:G44"/>
    <mergeCell ref="I43:I44"/>
    <mergeCell ref="L44:P44"/>
    <mergeCell ref="R44:V44"/>
    <mergeCell ref="C54:J54"/>
    <mergeCell ref="C28:D28"/>
    <mergeCell ref="I28:J28"/>
    <mergeCell ref="C13:D13"/>
    <mergeCell ref="I13:J13"/>
    <mergeCell ref="C14:D14"/>
    <mergeCell ref="I14:J14"/>
    <mergeCell ref="C15:D15"/>
    <mergeCell ref="I15:J15"/>
    <mergeCell ref="C16:D16"/>
    <mergeCell ref="C40:D40"/>
    <mergeCell ref="I40:J40"/>
    <mergeCell ref="C39:D39"/>
    <mergeCell ref="I39:J39"/>
    <mergeCell ref="C36:D36"/>
    <mergeCell ref="I36:J36"/>
  </mergeCells>
  <conditionalFormatting sqref="C13:D39">
    <cfRule type="duplicateValues" dxfId="52" priority="1"/>
  </conditionalFormatting>
  <dataValidations count="1">
    <dataValidation type="list" allowBlank="1" showInputMessage="1" showErrorMessage="1" sqref="E13:E41" xr:uid="{00000000-0002-0000-3800-000000000000}">
      <formula1>$G$6:$G$8</formula1>
    </dataValidation>
  </dataValidation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000066"/>
  </sheetPr>
  <dimension ref="A1:R83"/>
  <sheetViews>
    <sheetView zoomScale="115" zoomScaleNormal="115" workbookViewId="0">
      <selection activeCell="B12" sqref="B12:D12"/>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6.140625"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173" t="s">
        <v>2506</v>
      </c>
    </row>
    <row r="3" spans="1:17" ht="9" customHeight="1" x14ac:dyDescent="0.3">
      <c r="D3" s="99"/>
      <c r="E3" s="99"/>
      <c r="F3" s="99"/>
      <c r="G3" s="99"/>
      <c r="H3" s="99"/>
      <c r="I3" s="99"/>
      <c r="J3" s="99"/>
      <c r="K3" s="99"/>
      <c r="L3" s="99"/>
      <c r="M3" s="99"/>
      <c r="N3" s="99"/>
      <c r="O3" s="1176" t="s">
        <v>154</v>
      </c>
      <c r="P3" s="99"/>
      <c r="Q3" s="1174"/>
    </row>
    <row r="4" spans="1:17" s="56" customFormat="1" ht="15.75" customHeight="1" x14ac:dyDescent="0.25">
      <c r="A4" s="75"/>
      <c r="B4" s="53" t="s">
        <v>84</v>
      </c>
      <c r="C4" s="53"/>
      <c r="D4" s="56" t="s">
        <v>150</v>
      </c>
      <c r="O4" s="1176"/>
      <c r="Q4" s="1175"/>
    </row>
    <row r="5" spans="1:17" s="56" customFormat="1" ht="15.75" customHeight="1" thickBot="1" x14ac:dyDescent="0.3">
      <c r="A5" s="75"/>
      <c r="B5" s="53" t="s">
        <v>85</v>
      </c>
      <c r="C5" s="53"/>
      <c r="D5" s="56" t="s">
        <v>3113</v>
      </c>
      <c r="H5" s="1177" t="s">
        <v>162</v>
      </c>
      <c r="I5" s="1177"/>
      <c r="J5" s="1177"/>
      <c r="K5" s="1177"/>
      <c r="L5" s="287"/>
      <c r="M5" s="287" t="s">
        <v>147</v>
      </c>
      <c r="N5" s="1177"/>
      <c r="O5" s="1177"/>
      <c r="P5" s="1177"/>
      <c r="Q5" s="129"/>
    </row>
    <row r="6" spans="1:17" s="56" customFormat="1" ht="15.75" x14ac:dyDescent="0.25">
      <c r="A6" s="75"/>
      <c r="B6" s="53" t="s">
        <v>86</v>
      </c>
      <c r="C6" s="53"/>
      <c r="D6" s="72" t="s">
        <v>1026</v>
      </c>
      <c r="H6" s="1181" t="s">
        <v>161</v>
      </c>
      <c r="I6" s="1181"/>
      <c r="J6" s="1181"/>
      <c r="K6" s="1181"/>
      <c r="L6" s="288"/>
      <c r="M6" s="288"/>
      <c r="N6" s="1301" t="s">
        <v>2779</v>
      </c>
      <c r="O6" s="1302"/>
      <c r="P6" s="1302"/>
      <c r="Q6" s="82" t="s">
        <v>159</v>
      </c>
    </row>
    <row r="7" spans="1:17" s="56" customFormat="1" ht="15.75" x14ac:dyDescent="0.25">
      <c r="A7" s="75"/>
      <c r="B7" s="53" t="s">
        <v>87</v>
      </c>
      <c r="C7" s="53"/>
      <c r="D7" s="56" t="s">
        <v>151</v>
      </c>
      <c r="E7" s="72" t="s">
        <v>163</v>
      </c>
      <c r="H7" s="1178">
        <v>45162</v>
      </c>
      <c r="I7" s="1179"/>
      <c r="J7" s="1179"/>
      <c r="K7" s="1179"/>
      <c r="L7" s="1178">
        <v>45162</v>
      </c>
      <c r="M7" s="1178"/>
      <c r="N7" s="1303"/>
      <c r="O7" s="1244"/>
      <c r="P7" s="1244"/>
      <c r="Q7" s="83" t="s">
        <v>160</v>
      </c>
    </row>
    <row r="8" spans="1:17" s="56" customFormat="1" ht="16.5" thickBot="1" x14ac:dyDescent="0.3">
      <c r="A8" s="75"/>
      <c r="B8" s="53" t="s">
        <v>88</v>
      </c>
      <c r="C8" s="53"/>
      <c r="D8" s="56" t="s">
        <v>152</v>
      </c>
      <c r="E8" s="72" t="s">
        <v>163</v>
      </c>
      <c r="H8" s="1178">
        <f>+H7+20</f>
        <v>45182</v>
      </c>
      <c r="I8" s="1179"/>
      <c r="J8" s="1179"/>
      <c r="K8" s="1179"/>
      <c r="L8" s="1178">
        <f>+L7+1</f>
        <v>45163</v>
      </c>
      <c r="M8" s="1178"/>
      <c r="N8" s="1245"/>
      <c r="O8" s="1246"/>
      <c r="P8" s="1246"/>
      <c r="Q8" s="80"/>
    </row>
    <row r="9" spans="1:17" s="56" customFormat="1" ht="33" x14ac:dyDescent="0.25">
      <c r="A9" s="75">
        <v>11</v>
      </c>
      <c r="B9" s="1187" t="s">
        <v>166</v>
      </c>
      <c r="C9" s="1187"/>
      <c r="D9" s="1188" t="s">
        <v>833</v>
      </c>
      <c r="E9" s="1188"/>
      <c r="F9" s="1188"/>
      <c r="G9" s="1188"/>
      <c r="H9" s="1188"/>
      <c r="I9" s="1188"/>
      <c r="J9" s="1188"/>
      <c r="K9" s="1188"/>
      <c r="L9" s="1188"/>
      <c r="M9" s="1188"/>
      <c r="N9" s="1188"/>
      <c r="O9" s="1188"/>
      <c r="P9" s="1188"/>
      <c r="Q9" s="1188"/>
    </row>
    <row r="10" spans="1:17" s="56" customFormat="1" ht="48.75" x14ac:dyDescent="0.25">
      <c r="A10" s="75">
        <v>111</v>
      </c>
      <c r="B10" s="1187"/>
      <c r="C10" s="1187"/>
      <c r="D10" s="1188" t="s">
        <v>834</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169</v>
      </c>
      <c r="E13" s="757" t="s">
        <v>2057</v>
      </c>
      <c r="H13" s="88"/>
      <c r="I13" s="89" t="s">
        <v>155</v>
      </c>
      <c r="K13" s="88"/>
      <c r="L13" s="88"/>
      <c r="N13" s="95" t="s">
        <v>134</v>
      </c>
      <c r="O13" s="89"/>
    </row>
    <row r="14" spans="1:17" s="86" customFormat="1" ht="12.75" x14ac:dyDescent="0.2">
      <c r="A14" s="754"/>
      <c r="B14" s="84" t="s">
        <v>140</v>
      </c>
      <c r="C14" s="86" t="s">
        <v>92</v>
      </c>
      <c r="D14" s="86" t="s">
        <v>170</v>
      </c>
      <c r="H14" s="88"/>
      <c r="I14" s="89" t="s">
        <v>147</v>
      </c>
      <c r="J14" s="87"/>
      <c r="K14" s="88"/>
      <c r="L14" s="88"/>
      <c r="M14" s="96" t="s">
        <v>136</v>
      </c>
      <c r="N14" s="93" t="s">
        <v>157</v>
      </c>
      <c r="O14" s="89"/>
    </row>
    <row r="15" spans="1:17" s="86" customFormat="1" ht="12.75" x14ac:dyDescent="0.2">
      <c r="A15" s="754"/>
      <c r="B15" s="84" t="s">
        <v>136</v>
      </c>
      <c r="C15" s="86" t="s">
        <v>93</v>
      </c>
      <c r="D15" s="86" t="s">
        <v>171</v>
      </c>
      <c r="H15" s="88"/>
      <c r="I15" s="89" t="s">
        <v>148</v>
      </c>
      <c r="J15" s="87"/>
      <c r="K15" s="88"/>
      <c r="L15" s="88"/>
      <c r="M15" s="96" t="s">
        <v>137</v>
      </c>
      <c r="N15" s="93" t="s">
        <v>156</v>
      </c>
      <c r="O15" s="89"/>
    </row>
    <row r="16" spans="1:17" s="86" customFormat="1" ht="12.75" x14ac:dyDescent="0.2">
      <c r="A16" s="754"/>
      <c r="C16" s="84"/>
      <c r="D16" s="86" t="s">
        <v>172</v>
      </c>
      <c r="H16" s="88"/>
      <c r="I16" s="89"/>
      <c r="J16" s="87"/>
      <c r="K16" s="88"/>
      <c r="L16" s="88"/>
      <c r="M16" s="96" t="s">
        <v>138</v>
      </c>
      <c r="N16" s="95" t="s">
        <v>135</v>
      </c>
      <c r="O16" s="89"/>
    </row>
    <row r="17" spans="1:18" s="86" customFormat="1" ht="6.75" customHeight="1"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
      <c r="C20" s="1202" t="s">
        <v>835</v>
      </c>
      <c r="D20" s="1261"/>
      <c r="E20" s="109"/>
      <c r="F20" s="110"/>
      <c r="G20" s="110"/>
      <c r="H20" s="110"/>
      <c r="I20" s="110"/>
      <c r="J20" s="110"/>
      <c r="K20" s="110"/>
      <c r="L20" s="111"/>
      <c r="M20" s="117"/>
      <c r="N20" s="109"/>
      <c r="O20" s="110"/>
      <c r="P20" s="110"/>
      <c r="Q20" s="108"/>
      <c r="R20"/>
    </row>
    <row r="21" spans="1:18" s="56" customFormat="1" ht="15.75" x14ac:dyDescent="0.25">
      <c r="A21" s="75"/>
      <c r="C21" s="1204" t="s">
        <v>836</v>
      </c>
      <c r="D21" s="1205"/>
      <c r="E21" s="118"/>
      <c r="F21" s="119"/>
      <c r="G21" s="119"/>
      <c r="H21" s="119"/>
      <c r="I21" s="119"/>
      <c r="J21" s="119"/>
      <c r="K21" s="119"/>
      <c r="L21" s="107" t="s">
        <v>2349</v>
      </c>
      <c r="M21" s="112">
        <v>1</v>
      </c>
      <c r="N21" s="118"/>
      <c r="O21" s="119"/>
      <c r="P21" s="119"/>
      <c r="Q21" s="120"/>
      <c r="R21"/>
    </row>
    <row r="22" spans="1:18" s="56" customFormat="1" ht="48.75" x14ac:dyDescent="0.25">
      <c r="A22" s="75">
        <v>111</v>
      </c>
      <c r="B22" s="103"/>
      <c r="C22" s="1204" t="s">
        <v>797</v>
      </c>
      <c r="D22" s="1205"/>
      <c r="E22" s="118"/>
      <c r="F22" s="119"/>
      <c r="G22" s="119"/>
      <c r="H22" s="119"/>
      <c r="I22" s="119"/>
      <c r="J22" s="119"/>
      <c r="K22" s="119"/>
      <c r="L22" s="107" t="s">
        <v>2349</v>
      </c>
      <c r="M22" s="121"/>
      <c r="N22" s="118"/>
      <c r="O22" s="119"/>
      <c r="P22" s="119"/>
      <c r="Q22" s="120"/>
    </row>
    <row r="23" spans="1:18" s="56" customFormat="1" ht="48.75" x14ac:dyDescent="0.25">
      <c r="A23" s="75">
        <v>111</v>
      </c>
      <c r="B23" s="103"/>
      <c r="C23" s="1204" t="s">
        <v>798</v>
      </c>
      <c r="D23" s="1205"/>
      <c r="E23" s="118"/>
      <c r="F23" s="119"/>
      <c r="G23" s="119"/>
      <c r="H23" s="119"/>
      <c r="I23" s="119"/>
      <c r="J23" s="119"/>
      <c r="K23" s="119"/>
      <c r="L23" s="107" t="s">
        <v>2349</v>
      </c>
      <c r="M23" s="121"/>
      <c r="N23" s="118"/>
      <c r="O23" s="119"/>
      <c r="P23" s="119"/>
      <c r="Q23" s="120"/>
    </row>
    <row r="24" spans="1:18" s="56" customFormat="1" ht="48.75" x14ac:dyDescent="0.25">
      <c r="A24" s="75">
        <v>111</v>
      </c>
      <c r="B24" s="103"/>
      <c r="C24" s="1204" t="s">
        <v>799</v>
      </c>
      <c r="D24" s="1205"/>
      <c r="E24" s="118"/>
      <c r="F24" s="119"/>
      <c r="G24" s="119"/>
      <c r="H24" s="119"/>
      <c r="I24" s="119"/>
      <c r="J24" s="119"/>
      <c r="K24" s="119"/>
      <c r="L24" s="107" t="s">
        <v>2349</v>
      </c>
      <c r="M24" s="121"/>
      <c r="N24" s="118"/>
      <c r="O24" s="119"/>
      <c r="P24" s="119"/>
      <c r="Q24" s="120"/>
    </row>
    <row r="25" spans="1:18" s="56" customFormat="1" ht="48.75" x14ac:dyDescent="0.25">
      <c r="A25" s="75">
        <v>111</v>
      </c>
      <c r="B25" s="103"/>
      <c r="C25" s="1204" t="s">
        <v>800</v>
      </c>
      <c r="D25" s="1205"/>
      <c r="E25" s="118"/>
      <c r="F25" s="119"/>
      <c r="G25" s="119"/>
      <c r="H25" s="119"/>
      <c r="I25" s="119"/>
      <c r="J25" s="119"/>
      <c r="K25" s="119"/>
      <c r="L25" s="123"/>
      <c r="M25" s="121"/>
      <c r="N25" s="118"/>
      <c r="O25" s="119"/>
      <c r="P25" s="119"/>
      <c r="Q25" s="120"/>
    </row>
    <row r="26" spans="1:18" s="56" customFormat="1" ht="48.75" x14ac:dyDescent="0.25">
      <c r="A26" s="75">
        <v>111</v>
      </c>
      <c r="B26" s="103"/>
      <c r="C26" s="1204" t="s">
        <v>2327</v>
      </c>
      <c r="D26" s="1205"/>
      <c r="E26" s="118"/>
      <c r="F26" s="119"/>
      <c r="G26" s="119"/>
      <c r="H26" s="119"/>
      <c r="I26" s="119"/>
      <c r="J26" s="119"/>
      <c r="K26" s="119"/>
      <c r="L26" s="107" t="s">
        <v>2349</v>
      </c>
      <c r="M26" s="121"/>
      <c r="N26" s="118"/>
      <c r="O26" s="119"/>
      <c r="P26" s="119"/>
      <c r="Q26" s="120"/>
    </row>
    <row r="27" spans="1:18" s="56" customFormat="1" ht="48.75" x14ac:dyDescent="0.25">
      <c r="A27" s="75">
        <v>111</v>
      </c>
      <c r="B27" s="103"/>
      <c r="C27" s="1204" t="s">
        <v>801</v>
      </c>
      <c r="D27" s="1205"/>
      <c r="E27" s="118"/>
      <c r="F27" s="119"/>
      <c r="G27" s="119"/>
      <c r="H27" s="119"/>
      <c r="I27" s="119"/>
      <c r="J27" s="119"/>
      <c r="K27" s="119"/>
      <c r="L27" s="107" t="s">
        <v>2349</v>
      </c>
      <c r="M27" s="121"/>
      <c r="N27" s="118"/>
      <c r="O27" s="119"/>
      <c r="P27" s="119"/>
      <c r="Q27" s="120"/>
    </row>
    <row r="28" spans="1:18" s="56" customFormat="1" ht="33" x14ac:dyDescent="0.25">
      <c r="A28" s="75">
        <v>11</v>
      </c>
      <c r="B28" s="103"/>
      <c r="C28" s="1204" t="s">
        <v>2328</v>
      </c>
      <c r="D28" s="1205"/>
      <c r="E28" s="118"/>
      <c r="F28" s="119"/>
      <c r="G28" s="119"/>
      <c r="H28" s="119"/>
      <c r="I28" s="119"/>
      <c r="J28" s="119"/>
      <c r="K28" s="119"/>
      <c r="L28" s="107" t="s">
        <v>2349</v>
      </c>
      <c r="M28" s="121"/>
      <c r="N28" s="118"/>
      <c r="O28" s="119"/>
      <c r="P28" s="119"/>
      <c r="Q28" s="120"/>
    </row>
    <row r="29" spans="1:18" s="56" customFormat="1" ht="48.75" x14ac:dyDescent="0.25">
      <c r="A29" s="75">
        <v>111</v>
      </c>
      <c r="B29" s="103"/>
      <c r="C29" s="1204" t="s">
        <v>802</v>
      </c>
      <c r="D29" s="1205"/>
      <c r="E29" s="118"/>
      <c r="F29" s="119"/>
      <c r="G29" s="119"/>
      <c r="H29" s="119"/>
      <c r="I29" s="119"/>
      <c r="J29" s="119"/>
      <c r="K29" s="119"/>
      <c r="L29" s="107" t="s">
        <v>2349</v>
      </c>
      <c r="M29" s="121"/>
      <c r="N29" s="118"/>
      <c r="O29" s="119"/>
      <c r="P29" s="119"/>
      <c r="Q29" s="120"/>
    </row>
    <row r="30" spans="1:18" s="56" customFormat="1" ht="17.25" x14ac:dyDescent="0.25">
      <c r="A30" s="75">
        <v>1</v>
      </c>
      <c r="B30" s="103"/>
      <c r="C30" s="1204" t="s">
        <v>803</v>
      </c>
      <c r="D30" s="1205"/>
      <c r="E30" s="118"/>
      <c r="F30" s="119"/>
      <c r="G30" s="119"/>
      <c r="H30" s="119"/>
      <c r="I30" s="119"/>
      <c r="J30" s="119"/>
      <c r="K30" s="119"/>
      <c r="L30" s="107" t="s">
        <v>2349</v>
      </c>
      <c r="M30" s="121"/>
      <c r="N30" s="118"/>
      <c r="O30" s="119"/>
      <c r="P30" s="119"/>
      <c r="Q30" s="120"/>
    </row>
    <row r="31" spans="1:18" s="56" customFormat="1" ht="33" x14ac:dyDescent="0.25">
      <c r="A31" s="75">
        <v>11</v>
      </c>
      <c r="B31" s="103"/>
      <c r="C31" s="1204" t="s">
        <v>2330</v>
      </c>
      <c r="D31" s="1205"/>
      <c r="E31" s="118"/>
      <c r="F31" s="119"/>
      <c r="G31" s="119"/>
      <c r="H31" s="119"/>
      <c r="I31" s="119"/>
      <c r="J31" s="119"/>
      <c r="K31" s="119"/>
      <c r="L31" s="107" t="s">
        <v>2349</v>
      </c>
      <c r="M31" s="121"/>
      <c r="N31" s="118"/>
      <c r="O31" s="119"/>
      <c r="P31" s="119"/>
      <c r="Q31" s="120"/>
    </row>
    <row r="32" spans="1:18" s="56" customFormat="1" ht="33" x14ac:dyDescent="0.25">
      <c r="A32" s="75">
        <v>11</v>
      </c>
      <c r="B32" s="103"/>
      <c r="C32" s="1204" t="s">
        <v>804</v>
      </c>
      <c r="D32" s="1205"/>
      <c r="E32" s="118"/>
      <c r="F32" s="119"/>
      <c r="G32" s="119"/>
      <c r="H32" s="119"/>
      <c r="I32" s="119"/>
      <c r="J32" s="119"/>
      <c r="K32" s="119"/>
      <c r="L32" s="107" t="s">
        <v>2349</v>
      </c>
      <c r="M32" s="121"/>
      <c r="N32" s="118"/>
      <c r="O32" s="119"/>
      <c r="P32" s="119"/>
      <c r="Q32" s="120"/>
    </row>
    <row r="33" spans="1:17" s="56" customFormat="1" ht="17.25" x14ac:dyDescent="0.25">
      <c r="A33" s="75">
        <v>1</v>
      </c>
      <c r="B33" s="103"/>
      <c r="C33" s="1204" t="s">
        <v>2332</v>
      </c>
      <c r="D33" s="1205"/>
      <c r="E33" s="118"/>
      <c r="F33" s="119"/>
      <c r="G33" s="119"/>
      <c r="H33" s="119"/>
      <c r="I33" s="119"/>
      <c r="J33" s="119"/>
      <c r="K33" s="119"/>
      <c r="L33" s="107" t="s">
        <v>2349</v>
      </c>
      <c r="M33" s="121"/>
      <c r="N33" s="118"/>
      <c r="O33" s="119"/>
      <c r="P33" s="119"/>
      <c r="Q33" s="120"/>
    </row>
    <row r="34" spans="1:17" s="56" customFormat="1" ht="33" x14ac:dyDescent="0.25">
      <c r="A34" s="75">
        <v>11</v>
      </c>
      <c r="B34" s="103"/>
      <c r="C34" s="1204" t="s">
        <v>805</v>
      </c>
      <c r="D34" s="1205"/>
      <c r="E34" s="118"/>
      <c r="F34" s="119"/>
      <c r="G34" s="119"/>
      <c r="H34" s="119"/>
      <c r="I34" s="119"/>
      <c r="J34" s="119"/>
      <c r="K34" s="119"/>
      <c r="L34" s="107" t="s">
        <v>2349</v>
      </c>
      <c r="M34" s="121"/>
      <c r="N34" s="118"/>
      <c r="O34" s="119"/>
      <c r="P34" s="119"/>
      <c r="Q34" s="120"/>
    </row>
    <row r="35" spans="1:17" s="56" customFormat="1" ht="33" x14ac:dyDescent="0.25">
      <c r="A35" s="75">
        <v>11</v>
      </c>
      <c r="B35" s="103"/>
      <c r="C35" s="1204" t="s">
        <v>806</v>
      </c>
      <c r="D35" s="1205"/>
      <c r="E35" s="118"/>
      <c r="F35" s="119"/>
      <c r="G35" s="119"/>
      <c r="H35" s="119"/>
      <c r="I35" s="119"/>
      <c r="J35" s="119"/>
      <c r="K35" s="119"/>
      <c r="L35" s="123"/>
      <c r="M35" s="121"/>
      <c r="N35" s="118"/>
      <c r="O35" s="119"/>
      <c r="P35" s="119"/>
      <c r="Q35" s="120"/>
    </row>
    <row r="36" spans="1:17" s="56" customFormat="1" ht="48.75" x14ac:dyDescent="0.25">
      <c r="A36" s="75">
        <v>111</v>
      </c>
      <c r="B36" s="103"/>
      <c r="C36" s="1204" t="s">
        <v>807</v>
      </c>
      <c r="D36" s="1205"/>
      <c r="E36" s="118"/>
      <c r="F36" s="119"/>
      <c r="G36" s="119"/>
      <c r="H36" s="119"/>
      <c r="I36" s="119"/>
      <c r="J36" s="119"/>
      <c r="K36" s="119"/>
      <c r="L36" s="107" t="s">
        <v>2349</v>
      </c>
      <c r="M36" s="121"/>
      <c r="N36" s="118"/>
      <c r="O36" s="119"/>
      <c r="P36" s="119"/>
      <c r="Q36" s="120"/>
    </row>
    <row r="37" spans="1:17" s="56" customFormat="1" ht="80.25" x14ac:dyDescent="0.25">
      <c r="A37" s="75">
        <v>11111</v>
      </c>
      <c r="B37" s="103"/>
      <c r="C37" s="1204" t="s">
        <v>808</v>
      </c>
      <c r="D37" s="1205"/>
      <c r="E37" s="118"/>
      <c r="F37" s="119"/>
      <c r="G37" s="119"/>
      <c r="H37" s="119"/>
      <c r="I37" s="119"/>
      <c r="J37" s="119"/>
      <c r="K37" s="119"/>
      <c r="L37" s="107" t="s">
        <v>2349</v>
      </c>
      <c r="M37" s="121"/>
      <c r="N37" s="118"/>
      <c r="O37" s="119"/>
      <c r="P37" s="119"/>
      <c r="Q37" s="120"/>
    </row>
    <row r="38" spans="1:17" s="56" customFormat="1" ht="33" x14ac:dyDescent="0.25">
      <c r="A38" s="75">
        <v>11</v>
      </c>
      <c r="B38" s="103"/>
      <c r="C38" s="1204" t="s">
        <v>809</v>
      </c>
      <c r="D38" s="1205"/>
      <c r="E38" s="118"/>
      <c r="F38" s="119"/>
      <c r="G38" s="119"/>
      <c r="H38" s="119"/>
      <c r="I38" s="119"/>
      <c r="J38" s="119"/>
      <c r="K38" s="119"/>
      <c r="L38" s="107" t="s">
        <v>2349</v>
      </c>
      <c r="M38" s="121"/>
      <c r="N38" s="118"/>
      <c r="O38" s="119"/>
      <c r="P38" s="119"/>
      <c r="Q38" s="120"/>
    </row>
    <row r="39" spans="1:17" s="56" customFormat="1" ht="48.75" x14ac:dyDescent="0.25">
      <c r="A39" s="75">
        <v>111</v>
      </c>
      <c r="B39" s="103"/>
      <c r="C39" s="1204" t="s">
        <v>810</v>
      </c>
      <c r="D39" s="1205"/>
      <c r="E39" s="118"/>
      <c r="F39" s="119"/>
      <c r="G39" s="119"/>
      <c r="H39" s="119"/>
      <c r="I39" s="119"/>
      <c r="J39" s="119"/>
      <c r="K39" s="119"/>
      <c r="L39" s="107" t="s">
        <v>2349</v>
      </c>
      <c r="M39" s="121"/>
      <c r="N39" s="118"/>
      <c r="O39" s="119"/>
      <c r="P39" s="119"/>
      <c r="Q39" s="120"/>
    </row>
    <row r="40" spans="1:17" s="56" customFormat="1" ht="33" x14ac:dyDescent="0.25">
      <c r="A40" s="75">
        <v>11</v>
      </c>
      <c r="B40" s="103"/>
      <c r="C40" s="1204" t="s">
        <v>195</v>
      </c>
      <c r="D40" s="1205"/>
      <c r="E40" s="118"/>
      <c r="F40" s="119"/>
      <c r="G40" s="119"/>
      <c r="H40" s="119"/>
      <c r="I40" s="119"/>
      <c r="J40" s="119"/>
      <c r="K40" s="119"/>
      <c r="L40" s="107" t="s">
        <v>2349</v>
      </c>
      <c r="M40" s="121"/>
      <c r="N40" s="118"/>
      <c r="O40" s="119"/>
      <c r="P40" s="119"/>
      <c r="Q40" s="120"/>
    </row>
    <row r="41" spans="1:17" s="56" customFormat="1" ht="33" x14ac:dyDescent="0.25">
      <c r="A41" s="75">
        <v>11</v>
      </c>
      <c r="B41" s="103"/>
      <c r="C41" s="1204" t="s">
        <v>461</v>
      </c>
      <c r="D41" s="1205"/>
      <c r="E41" s="118"/>
      <c r="F41" s="119"/>
      <c r="G41" s="119"/>
      <c r="H41" s="119"/>
      <c r="I41" s="119"/>
      <c r="J41" s="119"/>
      <c r="K41" s="119"/>
      <c r="L41" s="107" t="s">
        <v>2349</v>
      </c>
      <c r="M41" s="121"/>
      <c r="N41" s="118"/>
      <c r="O41" s="119"/>
      <c r="P41" s="119"/>
      <c r="Q41" s="120"/>
    </row>
    <row r="42" spans="1:17" s="56" customFormat="1" ht="33" x14ac:dyDescent="0.25">
      <c r="A42" s="75">
        <v>11</v>
      </c>
      <c r="B42" s="103"/>
      <c r="C42" s="1204" t="s">
        <v>481</v>
      </c>
      <c r="D42" s="1205"/>
      <c r="E42" s="118"/>
      <c r="F42" s="119"/>
      <c r="G42" s="119"/>
      <c r="H42" s="119"/>
      <c r="I42" s="119"/>
      <c r="J42" s="119"/>
      <c r="K42" s="119"/>
      <c r="L42" s="107" t="s">
        <v>2349</v>
      </c>
      <c r="M42" s="121"/>
      <c r="N42" s="118"/>
      <c r="O42" s="119"/>
      <c r="P42" s="119"/>
      <c r="Q42" s="120"/>
    </row>
    <row r="43" spans="1:17" s="56" customFormat="1" ht="64.5" x14ac:dyDescent="0.25">
      <c r="A43" s="75">
        <v>1111</v>
      </c>
      <c r="B43" s="103"/>
      <c r="C43" s="1204" t="s">
        <v>466</v>
      </c>
      <c r="D43" s="1205"/>
      <c r="E43" s="118"/>
      <c r="F43" s="119"/>
      <c r="G43" s="119"/>
      <c r="H43" s="119"/>
      <c r="I43" s="119"/>
      <c r="J43" s="119"/>
      <c r="K43" s="119"/>
      <c r="L43" s="107" t="s">
        <v>2349</v>
      </c>
      <c r="M43" s="121"/>
      <c r="N43" s="118"/>
      <c r="O43" s="119"/>
      <c r="P43" s="119"/>
      <c r="Q43" s="120"/>
    </row>
    <row r="44" spans="1:17" s="56" customFormat="1" ht="17.25" x14ac:dyDescent="0.25">
      <c r="A44" s="75">
        <v>1</v>
      </c>
      <c r="B44" s="103"/>
      <c r="C44" s="1185" t="s">
        <v>811</v>
      </c>
      <c r="D44" s="1186"/>
      <c r="E44" s="118"/>
      <c r="F44" s="119"/>
      <c r="G44" s="119"/>
      <c r="H44" s="119"/>
      <c r="I44" s="119"/>
      <c r="J44" s="119"/>
      <c r="K44" s="119"/>
      <c r="L44" s="107" t="s">
        <v>2349</v>
      </c>
      <c r="M44" s="121"/>
      <c r="N44" s="118"/>
      <c r="O44" s="119"/>
      <c r="P44" s="119"/>
      <c r="Q44" s="120"/>
    </row>
    <row r="45" spans="1:17" s="56" customFormat="1" ht="17.25" x14ac:dyDescent="0.25">
      <c r="A45" s="75">
        <v>1</v>
      </c>
      <c r="B45" s="103"/>
      <c r="C45" s="1204" t="s">
        <v>812</v>
      </c>
      <c r="D45" s="1205"/>
      <c r="E45" s="118"/>
      <c r="F45" s="119"/>
      <c r="G45" s="119"/>
      <c r="H45" s="119"/>
      <c r="I45" s="119"/>
      <c r="J45" s="119"/>
      <c r="K45" s="119"/>
      <c r="L45" s="107" t="s">
        <v>2349</v>
      </c>
      <c r="M45" s="121"/>
      <c r="N45" s="118"/>
      <c r="O45" s="119"/>
      <c r="P45" s="119"/>
      <c r="Q45" s="120"/>
    </row>
    <row r="46" spans="1:17" s="56" customFormat="1" ht="17.25" x14ac:dyDescent="0.25">
      <c r="A46" s="75">
        <v>1</v>
      </c>
      <c r="B46" s="103"/>
      <c r="C46" s="1204" t="s">
        <v>813</v>
      </c>
      <c r="D46" s="1205"/>
      <c r="E46" s="118"/>
      <c r="F46" s="119"/>
      <c r="G46" s="119"/>
      <c r="H46" s="119"/>
      <c r="I46" s="119"/>
      <c r="J46" s="119"/>
      <c r="K46" s="119"/>
      <c r="L46" s="107" t="s">
        <v>2349</v>
      </c>
      <c r="M46" s="121"/>
      <c r="N46" s="118"/>
      <c r="O46" s="119"/>
      <c r="P46" s="119"/>
      <c r="Q46" s="120"/>
    </row>
    <row r="47" spans="1:17" s="56" customFormat="1" ht="17.25" x14ac:dyDescent="0.25">
      <c r="A47" s="75">
        <v>1</v>
      </c>
      <c r="B47" s="103"/>
      <c r="C47" s="1204" t="s">
        <v>814</v>
      </c>
      <c r="D47" s="1205"/>
      <c r="E47" s="118"/>
      <c r="F47" s="119"/>
      <c r="G47" s="119"/>
      <c r="H47" s="119"/>
      <c r="I47" s="119"/>
      <c r="J47" s="119"/>
      <c r="K47" s="119"/>
      <c r="L47" s="107" t="s">
        <v>2349</v>
      </c>
      <c r="M47" s="121"/>
      <c r="N47" s="118"/>
      <c r="O47" s="119"/>
      <c r="P47" s="119"/>
      <c r="Q47" s="120"/>
    </row>
    <row r="48" spans="1:17" s="56" customFormat="1" ht="17.25" x14ac:dyDescent="0.25">
      <c r="A48" s="75">
        <v>1</v>
      </c>
      <c r="B48" s="103"/>
      <c r="C48" s="1204" t="s">
        <v>815</v>
      </c>
      <c r="D48" s="1205"/>
      <c r="E48" s="118"/>
      <c r="F48" s="119"/>
      <c r="G48" s="119"/>
      <c r="H48" s="119"/>
      <c r="I48" s="119"/>
      <c r="J48" s="119"/>
      <c r="K48" s="119"/>
      <c r="L48" s="107" t="s">
        <v>2349</v>
      </c>
      <c r="M48" s="121"/>
      <c r="N48" s="118"/>
      <c r="O48" s="119"/>
      <c r="P48" s="119"/>
      <c r="Q48" s="120"/>
    </row>
    <row r="49" spans="1:18" s="56" customFormat="1" ht="17.25" x14ac:dyDescent="0.25">
      <c r="A49" s="75">
        <v>1</v>
      </c>
      <c r="B49" s="103"/>
      <c r="C49" s="1204" t="s">
        <v>496</v>
      </c>
      <c r="D49" s="1205"/>
      <c r="E49" s="118"/>
      <c r="F49" s="119"/>
      <c r="G49" s="119"/>
      <c r="H49" s="119"/>
      <c r="I49" s="119"/>
      <c r="J49" s="119"/>
      <c r="K49" s="119"/>
      <c r="L49" s="107" t="s">
        <v>2349</v>
      </c>
      <c r="M49" s="121"/>
      <c r="N49" s="118"/>
      <c r="O49" s="119"/>
      <c r="P49" s="119"/>
      <c r="Q49" s="120"/>
    </row>
    <row r="50" spans="1:18" s="56" customFormat="1" ht="17.25" x14ac:dyDescent="0.25">
      <c r="A50" s="75">
        <v>1</v>
      </c>
      <c r="B50" s="103"/>
      <c r="C50" s="1204" t="s">
        <v>816</v>
      </c>
      <c r="D50" s="1205"/>
      <c r="E50" s="118"/>
      <c r="F50" s="119"/>
      <c r="G50" s="119"/>
      <c r="H50" s="119"/>
      <c r="I50" s="119"/>
      <c r="J50" s="119"/>
      <c r="K50" s="119"/>
      <c r="L50" s="107" t="s">
        <v>2349</v>
      </c>
      <c r="M50" s="121"/>
      <c r="N50" s="118"/>
      <c r="O50" s="119"/>
      <c r="P50" s="119"/>
      <c r="Q50" s="120"/>
    </row>
    <row r="51" spans="1:18" s="56" customFormat="1" ht="33" x14ac:dyDescent="0.25">
      <c r="A51" s="75">
        <v>11</v>
      </c>
      <c r="B51" s="103"/>
      <c r="C51" s="1204" t="s">
        <v>817</v>
      </c>
      <c r="D51" s="1205"/>
      <c r="E51" s="118"/>
      <c r="F51" s="119"/>
      <c r="G51" s="119"/>
      <c r="H51" s="119"/>
      <c r="I51" s="119"/>
      <c r="J51" s="119"/>
      <c r="K51" s="119"/>
      <c r="L51" s="107" t="s">
        <v>2349</v>
      </c>
      <c r="M51" s="121"/>
      <c r="N51" s="118"/>
      <c r="O51" s="119"/>
      <c r="P51" s="119"/>
      <c r="Q51" s="120"/>
    </row>
    <row r="52" spans="1:18" s="56" customFormat="1" ht="17.25" x14ac:dyDescent="0.25">
      <c r="A52" s="75">
        <v>1</v>
      </c>
      <c r="B52" s="103"/>
      <c r="C52" s="1204" t="s">
        <v>499</v>
      </c>
      <c r="D52" s="1205"/>
      <c r="E52" s="118"/>
      <c r="F52" s="119"/>
      <c r="G52" s="119"/>
      <c r="H52" s="119"/>
      <c r="I52" s="119"/>
      <c r="J52" s="119"/>
      <c r="K52" s="119"/>
      <c r="L52" s="107" t="s">
        <v>2349</v>
      </c>
      <c r="M52" s="121"/>
      <c r="N52" s="118"/>
      <c r="O52" s="119"/>
      <c r="P52" s="119"/>
      <c r="Q52" s="120"/>
    </row>
    <row r="53" spans="1:18" s="56" customFormat="1" ht="33" x14ac:dyDescent="0.25">
      <c r="A53" s="75">
        <v>11</v>
      </c>
      <c r="B53" s="103"/>
      <c r="C53" s="1204" t="s">
        <v>818</v>
      </c>
      <c r="D53" s="1205"/>
      <c r="E53" s="118"/>
      <c r="F53" s="119"/>
      <c r="G53" s="119"/>
      <c r="H53" s="119"/>
      <c r="I53" s="119"/>
      <c r="J53" s="119"/>
      <c r="K53" s="119"/>
      <c r="L53" s="107" t="s">
        <v>2349</v>
      </c>
      <c r="M53" s="121"/>
      <c r="N53" s="118"/>
      <c r="O53" s="119"/>
      <c r="P53" s="119"/>
      <c r="Q53" s="120"/>
    </row>
    <row r="54" spans="1:18" s="72" customFormat="1" ht="33" x14ac:dyDescent="0.25">
      <c r="A54" s="264">
        <v>11</v>
      </c>
      <c r="B54" s="265"/>
      <c r="C54" s="1204" t="s">
        <v>819</v>
      </c>
      <c r="D54" s="1205"/>
      <c r="E54" s="266"/>
      <c r="F54" s="267"/>
      <c r="G54" s="267"/>
      <c r="H54" s="267"/>
      <c r="I54" s="267"/>
      <c r="J54" s="267"/>
      <c r="K54" s="267"/>
      <c r="L54" s="107" t="s">
        <v>2349</v>
      </c>
      <c r="M54" s="268"/>
      <c r="N54" s="266"/>
      <c r="O54" s="267"/>
      <c r="P54" s="267"/>
      <c r="Q54" s="269"/>
      <c r="R54" s="56"/>
    </row>
    <row r="55" spans="1:18" s="56" customFormat="1" ht="33" x14ac:dyDescent="0.25">
      <c r="A55" s="75">
        <v>11</v>
      </c>
      <c r="B55" s="103"/>
      <c r="C55" s="1204" t="s">
        <v>820</v>
      </c>
      <c r="D55" s="1205"/>
      <c r="E55" s="118"/>
      <c r="F55" s="119"/>
      <c r="G55" s="119"/>
      <c r="H55" s="119"/>
      <c r="I55" s="119"/>
      <c r="J55" s="119"/>
      <c r="K55" s="119"/>
      <c r="L55" s="107" t="s">
        <v>2349</v>
      </c>
      <c r="M55" s="121"/>
      <c r="N55" s="118"/>
      <c r="O55" s="119"/>
      <c r="P55" s="119"/>
      <c r="Q55" s="120"/>
    </row>
    <row r="56" spans="1:18" s="56" customFormat="1" ht="17.25" x14ac:dyDescent="0.25">
      <c r="A56" s="75">
        <v>1</v>
      </c>
      <c r="B56" s="103"/>
      <c r="C56" s="1185" t="s">
        <v>821</v>
      </c>
      <c r="D56" s="1186"/>
      <c r="E56" s="118"/>
      <c r="F56" s="119"/>
      <c r="G56" s="119"/>
      <c r="H56" s="119"/>
      <c r="I56" s="119"/>
      <c r="J56" s="119"/>
      <c r="K56" s="119"/>
      <c r="L56" s="107" t="s">
        <v>2349</v>
      </c>
      <c r="M56" s="121"/>
      <c r="N56" s="118"/>
      <c r="O56" s="119"/>
      <c r="P56" s="119"/>
      <c r="Q56" s="120"/>
    </row>
    <row r="57" spans="1:18" s="56" customFormat="1" ht="33" x14ac:dyDescent="0.25">
      <c r="A57" s="75">
        <v>11</v>
      </c>
      <c r="B57" s="103"/>
      <c r="C57" s="1204" t="s">
        <v>822</v>
      </c>
      <c r="D57" s="1205"/>
      <c r="E57" s="118"/>
      <c r="F57" s="119"/>
      <c r="G57" s="119"/>
      <c r="H57" s="119"/>
      <c r="I57" s="119"/>
      <c r="J57" s="119"/>
      <c r="K57" s="119"/>
      <c r="L57" s="123"/>
      <c r="M57" s="121"/>
      <c r="N57" s="118"/>
      <c r="O57" s="119"/>
      <c r="P57" s="119"/>
      <c r="Q57" s="120"/>
    </row>
    <row r="58" spans="1:18" s="56" customFormat="1" ht="33" x14ac:dyDescent="0.25">
      <c r="A58" s="75">
        <v>11</v>
      </c>
      <c r="B58" s="103"/>
      <c r="C58" s="1204" t="s">
        <v>823</v>
      </c>
      <c r="D58" s="1205"/>
      <c r="E58" s="118"/>
      <c r="F58" s="119"/>
      <c r="G58" s="119"/>
      <c r="H58" s="119"/>
      <c r="I58" s="119"/>
      <c r="J58" s="119"/>
      <c r="K58" s="119"/>
      <c r="L58" s="107" t="s">
        <v>2349</v>
      </c>
      <c r="M58" s="121"/>
      <c r="N58" s="118"/>
      <c r="O58" s="119"/>
      <c r="P58" s="119"/>
      <c r="Q58" s="120"/>
    </row>
    <row r="59" spans="1:18" s="56" customFormat="1" ht="17.25" x14ac:dyDescent="0.25">
      <c r="A59" s="75">
        <v>1</v>
      </c>
      <c r="B59" s="103"/>
      <c r="C59" s="1204" t="s">
        <v>824</v>
      </c>
      <c r="D59" s="1205"/>
      <c r="E59" s="118"/>
      <c r="F59" s="119"/>
      <c r="G59" s="119"/>
      <c r="H59" s="119"/>
      <c r="I59" s="119"/>
      <c r="J59" s="119"/>
      <c r="K59" s="119"/>
      <c r="L59" s="107" t="s">
        <v>2349</v>
      </c>
      <c r="M59" s="121"/>
      <c r="N59" s="118"/>
      <c r="O59" s="119"/>
      <c r="P59" s="119"/>
      <c r="Q59" s="120"/>
    </row>
    <row r="60" spans="1:18" s="56" customFormat="1" ht="17.25" x14ac:dyDescent="0.25">
      <c r="A60" s="75">
        <v>1</v>
      </c>
      <c r="B60" s="103"/>
      <c r="C60" s="1204" t="s">
        <v>480</v>
      </c>
      <c r="D60" s="1205"/>
      <c r="E60" s="118"/>
      <c r="F60" s="119"/>
      <c r="G60" s="119"/>
      <c r="H60" s="119"/>
      <c r="I60" s="119"/>
      <c r="J60" s="119"/>
      <c r="K60" s="119"/>
      <c r="L60" s="107" t="s">
        <v>2349</v>
      </c>
      <c r="M60" s="121"/>
      <c r="N60" s="118"/>
      <c r="O60" s="119"/>
      <c r="P60" s="119"/>
      <c r="Q60" s="120"/>
    </row>
    <row r="61" spans="1:18" s="56" customFormat="1" ht="17.25" x14ac:dyDescent="0.25">
      <c r="A61" s="75">
        <v>1</v>
      </c>
      <c r="B61" s="103"/>
      <c r="C61" s="1185" t="s">
        <v>484</v>
      </c>
      <c r="D61" s="1186"/>
      <c r="E61" s="118"/>
      <c r="F61" s="119"/>
      <c r="G61" s="119"/>
      <c r="H61" s="119"/>
      <c r="I61" s="119"/>
      <c r="J61" s="119"/>
      <c r="K61" s="119"/>
      <c r="L61" s="107" t="s">
        <v>2349</v>
      </c>
      <c r="M61" s="121"/>
      <c r="N61" s="118"/>
      <c r="O61" s="119"/>
      <c r="P61" s="119"/>
      <c r="Q61" s="120"/>
    </row>
    <row r="62" spans="1:18" s="56" customFormat="1" ht="17.25" x14ac:dyDescent="0.25">
      <c r="A62" s="75">
        <v>1</v>
      </c>
      <c r="B62" s="103"/>
      <c r="C62" s="1204" t="s">
        <v>485</v>
      </c>
      <c r="D62" s="1205"/>
      <c r="E62" s="118"/>
      <c r="F62" s="119"/>
      <c r="G62" s="119"/>
      <c r="H62" s="119"/>
      <c r="I62" s="119"/>
      <c r="J62" s="119"/>
      <c r="K62" s="119"/>
      <c r="L62" s="107" t="s">
        <v>2349</v>
      </c>
      <c r="M62" s="121"/>
      <c r="N62" s="118"/>
      <c r="O62" s="119"/>
      <c r="P62" s="119"/>
      <c r="Q62" s="120"/>
    </row>
    <row r="63" spans="1:18" s="56" customFormat="1" ht="17.25" x14ac:dyDescent="0.25">
      <c r="A63" s="75">
        <v>1</v>
      </c>
      <c r="B63" s="103"/>
      <c r="C63" s="1204" t="s">
        <v>825</v>
      </c>
      <c r="D63" s="1205"/>
      <c r="E63" s="118"/>
      <c r="F63" s="119"/>
      <c r="G63" s="119"/>
      <c r="H63" s="119"/>
      <c r="I63" s="119"/>
      <c r="J63" s="119"/>
      <c r="K63" s="119"/>
      <c r="L63" s="107" t="s">
        <v>2349</v>
      </c>
      <c r="M63" s="121"/>
      <c r="N63" s="118"/>
      <c r="O63" s="119"/>
      <c r="P63" s="119"/>
      <c r="Q63" s="120"/>
    </row>
    <row r="64" spans="1:18" s="56" customFormat="1" ht="15.75" x14ac:dyDescent="0.25">
      <c r="A64" s="75"/>
      <c r="B64" s="103"/>
      <c r="C64" s="1204" t="s">
        <v>826</v>
      </c>
      <c r="D64" s="1205"/>
      <c r="E64" s="118"/>
      <c r="F64" s="119"/>
      <c r="G64" s="119"/>
      <c r="H64" s="119"/>
      <c r="I64" s="119"/>
      <c r="J64" s="119"/>
      <c r="K64" s="119"/>
      <c r="L64" s="107" t="s">
        <v>2349</v>
      </c>
      <c r="M64" s="121"/>
      <c r="N64" s="118"/>
      <c r="O64" s="119"/>
      <c r="P64" s="119"/>
      <c r="Q64" s="120"/>
    </row>
    <row r="65" spans="1:18" s="56" customFormat="1" ht="15.75" x14ac:dyDescent="0.25">
      <c r="A65" s="75"/>
      <c r="B65" s="103"/>
      <c r="C65" s="1204" t="s">
        <v>827</v>
      </c>
      <c r="D65" s="1205"/>
      <c r="E65" s="118"/>
      <c r="F65" s="119"/>
      <c r="G65" s="119"/>
      <c r="H65" s="119"/>
      <c r="I65" s="119"/>
      <c r="J65" s="119"/>
      <c r="K65" s="119"/>
      <c r="L65" s="107" t="s">
        <v>2349</v>
      </c>
      <c r="M65" s="121"/>
      <c r="N65" s="118"/>
      <c r="O65" s="119"/>
      <c r="P65" s="119"/>
      <c r="Q65" s="120"/>
    </row>
    <row r="66" spans="1:18" s="56" customFormat="1" ht="15.75" x14ac:dyDescent="0.25">
      <c r="A66" s="75"/>
      <c r="B66" s="103"/>
      <c r="C66" s="1204" t="s">
        <v>486</v>
      </c>
      <c r="D66" s="1205"/>
      <c r="E66" s="118"/>
      <c r="F66" s="119"/>
      <c r="G66" s="119"/>
      <c r="H66" s="119"/>
      <c r="I66" s="119"/>
      <c r="J66" s="119"/>
      <c r="K66" s="119"/>
      <c r="L66" s="107" t="s">
        <v>2349</v>
      </c>
      <c r="M66" s="121"/>
      <c r="N66" s="118"/>
      <c r="O66" s="119"/>
      <c r="P66" s="119"/>
      <c r="Q66" s="120"/>
    </row>
    <row r="67" spans="1:18" s="56" customFormat="1" ht="15.75" x14ac:dyDescent="0.25">
      <c r="A67" s="75"/>
      <c r="B67" s="103"/>
      <c r="C67" s="1185" t="s">
        <v>828</v>
      </c>
      <c r="D67" s="1186"/>
      <c r="E67" s="118"/>
      <c r="F67" s="119"/>
      <c r="G67" s="119"/>
      <c r="H67" s="119"/>
      <c r="I67" s="119"/>
      <c r="J67" s="119"/>
      <c r="K67" s="119"/>
      <c r="L67" s="107" t="s">
        <v>2349</v>
      </c>
      <c r="M67" s="121"/>
      <c r="N67" s="118"/>
      <c r="O67" s="119"/>
      <c r="P67" s="119"/>
      <c r="Q67" s="120"/>
    </row>
    <row r="68" spans="1:18" s="56" customFormat="1" ht="33" x14ac:dyDescent="0.25">
      <c r="A68" s="75">
        <v>11</v>
      </c>
      <c r="B68" s="103"/>
      <c r="C68" s="1204" t="s">
        <v>829</v>
      </c>
      <c r="D68" s="1205"/>
      <c r="E68" s="118"/>
      <c r="F68" s="119"/>
      <c r="G68" s="119"/>
      <c r="H68" s="119"/>
      <c r="I68" s="119"/>
      <c r="J68" s="119"/>
      <c r="K68" s="119"/>
      <c r="L68" s="107" t="s">
        <v>2349</v>
      </c>
      <c r="M68" s="121"/>
      <c r="N68" s="118"/>
      <c r="O68" s="119"/>
      <c r="P68" s="119"/>
      <c r="Q68" s="120"/>
    </row>
    <row r="69" spans="1:18" s="56" customFormat="1" ht="17.25" x14ac:dyDescent="0.25">
      <c r="A69" s="75">
        <v>1</v>
      </c>
      <c r="B69" s="103"/>
      <c r="C69" s="1204" t="s">
        <v>488</v>
      </c>
      <c r="D69" s="1205"/>
      <c r="E69" s="118"/>
      <c r="F69" s="119"/>
      <c r="G69" s="119"/>
      <c r="H69" s="119"/>
      <c r="I69" s="119"/>
      <c r="J69" s="119"/>
      <c r="K69" s="119"/>
      <c r="L69" s="107" t="s">
        <v>2349</v>
      </c>
      <c r="M69" s="121"/>
      <c r="N69" s="118"/>
      <c r="O69" s="119"/>
      <c r="P69" s="119"/>
      <c r="Q69" s="120"/>
    </row>
    <row r="70" spans="1:18" s="56" customFormat="1" ht="17.25" x14ac:dyDescent="0.25">
      <c r="A70" s="75">
        <v>1</v>
      </c>
      <c r="B70" s="103"/>
      <c r="C70" s="1204" t="s">
        <v>830</v>
      </c>
      <c r="D70" s="1205"/>
      <c r="E70" s="118"/>
      <c r="F70" s="119"/>
      <c r="G70" s="119"/>
      <c r="H70" s="119"/>
      <c r="I70" s="119"/>
      <c r="J70" s="119"/>
      <c r="K70" s="119"/>
      <c r="L70" s="107" t="s">
        <v>2349</v>
      </c>
      <c r="M70" s="121"/>
      <c r="N70" s="118"/>
      <c r="O70" s="119"/>
      <c r="P70" s="119"/>
      <c r="Q70" s="120"/>
    </row>
    <row r="71" spans="1:18" s="56" customFormat="1" ht="17.25" x14ac:dyDescent="0.25">
      <c r="A71" s="75">
        <v>1</v>
      </c>
      <c r="B71" s="103"/>
      <c r="C71" s="1204" t="s">
        <v>491</v>
      </c>
      <c r="D71" s="1205"/>
      <c r="E71" s="118"/>
      <c r="F71" s="119"/>
      <c r="G71" s="119"/>
      <c r="H71" s="119"/>
      <c r="I71" s="119"/>
      <c r="J71" s="119"/>
      <c r="K71" s="119"/>
      <c r="L71" s="107" t="s">
        <v>2349</v>
      </c>
      <c r="M71" s="121"/>
      <c r="N71" s="118"/>
      <c r="O71" s="119"/>
      <c r="P71" s="119"/>
      <c r="Q71" s="120"/>
    </row>
    <row r="72" spans="1:18" s="56" customFormat="1" ht="17.25" x14ac:dyDescent="0.25">
      <c r="A72" s="75">
        <v>1</v>
      </c>
      <c r="B72" s="103"/>
      <c r="C72" s="1204" t="s">
        <v>831</v>
      </c>
      <c r="D72" s="1205"/>
      <c r="E72" s="118"/>
      <c r="F72" s="119"/>
      <c r="G72" s="119"/>
      <c r="H72" s="119"/>
      <c r="I72" s="119"/>
      <c r="J72" s="119"/>
      <c r="K72" s="119"/>
      <c r="L72" s="107" t="s">
        <v>2349</v>
      </c>
      <c r="M72" s="121"/>
      <c r="N72" s="118"/>
      <c r="O72" s="119"/>
      <c r="P72" s="119"/>
      <c r="Q72" s="120"/>
    </row>
    <row r="73" spans="1:18" s="56" customFormat="1" ht="17.25" x14ac:dyDescent="0.25">
      <c r="A73" s="75">
        <v>1</v>
      </c>
      <c r="B73" s="103"/>
      <c r="C73" s="1204" t="s">
        <v>832</v>
      </c>
      <c r="D73" s="1205"/>
      <c r="E73" s="118"/>
      <c r="F73" s="119"/>
      <c r="G73" s="119"/>
      <c r="H73" s="119"/>
      <c r="I73" s="119"/>
      <c r="J73" s="119"/>
      <c r="K73" s="119"/>
      <c r="L73" s="107" t="s">
        <v>2349</v>
      </c>
      <c r="M73" s="121"/>
      <c r="N73" s="118"/>
      <c r="O73" s="119"/>
      <c r="P73" s="119"/>
      <c r="Q73" s="120"/>
    </row>
    <row r="74" spans="1:18" s="56" customFormat="1" ht="17.25" x14ac:dyDescent="0.25">
      <c r="A74" s="75">
        <v>1</v>
      </c>
      <c r="B74" s="103"/>
      <c r="C74" s="1204"/>
      <c r="D74" s="1205"/>
      <c r="E74" s="118"/>
      <c r="F74" s="119"/>
      <c r="G74" s="119"/>
      <c r="H74" s="119"/>
      <c r="I74" s="119"/>
      <c r="J74" s="119"/>
      <c r="K74" s="119"/>
      <c r="L74" s="107" t="s">
        <v>2349</v>
      </c>
      <c r="M74" s="121"/>
      <c r="N74" s="118"/>
      <c r="O74" s="119"/>
      <c r="P74" s="119"/>
      <c r="Q74" s="120"/>
    </row>
    <row r="75" spans="1:18" s="56" customFormat="1" ht="17.25" x14ac:dyDescent="0.25">
      <c r="A75" s="75">
        <v>1</v>
      </c>
      <c r="B75" s="103"/>
      <c r="C75" s="1204"/>
      <c r="D75" s="1205"/>
      <c r="E75" s="118"/>
      <c r="F75" s="119"/>
      <c r="G75" s="119"/>
      <c r="H75" s="119"/>
      <c r="I75" s="119"/>
      <c r="J75" s="119"/>
      <c r="K75" s="119"/>
      <c r="L75" s="107"/>
      <c r="M75" s="121"/>
      <c r="N75" s="118"/>
      <c r="O75" s="119"/>
      <c r="P75" s="119"/>
      <c r="Q75" s="120"/>
    </row>
    <row r="76" spans="1:18" s="56" customFormat="1" ht="16.5" thickBot="1" x14ac:dyDescent="0.3">
      <c r="A76" s="75"/>
      <c r="B76" s="103"/>
      <c r="C76" s="1206"/>
      <c r="D76" s="1207"/>
      <c r="E76" s="124"/>
      <c r="F76" s="125"/>
      <c r="G76" s="125"/>
      <c r="H76" s="125"/>
      <c r="I76" s="125"/>
      <c r="J76" s="125"/>
      <c r="K76" s="125"/>
      <c r="L76" s="126"/>
      <c r="M76" s="127"/>
      <c r="N76" s="124"/>
      <c r="O76" s="125"/>
      <c r="P76" s="125"/>
      <c r="Q76" s="128"/>
      <c r="R76"/>
    </row>
    <row r="77" spans="1:18" s="56" customFormat="1" ht="16.5" thickBot="1" x14ac:dyDescent="0.3">
      <c r="A77" s="75"/>
      <c r="C77" s="1208" t="s">
        <v>236</v>
      </c>
      <c r="D77" s="1208"/>
      <c r="Q77" s="129"/>
      <c r="R77"/>
    </row>
    <row r="78" spans="1:18" s="56" customFormat="1" ht="49.5" thickBot="1" x14ac:dyDescent="0.3">
      <c r="A78" s="75">
        <v>111</v>
      </c>
      <c r="C78" s="1182"/>
      <c r="D78" s="1183"/>
      <c r="E78" s="1183"/>
      <c r="F78" s="1183"/>
      <c r="G78" s="1183"/>
      <c r="H78" s="1183"/>
      <c r="I78" s="1183"/>
      <c r="J78" s="1183"/>
      <c r="K78" s="1183"/>
      <c r="L78" s="1183"/>
      <c r="M78" s="1183"/>
      <c r="N78" s="1183"/>
      <c r="O78" s="1183"/>
      <c r="P78" s="1183"/>
      <c r="Q78" s="1184"/>
      <c r="R78"/>
    </row>
    <row r="79" spans="1:18" s="56" customFormat="1" ht="15.75" x14ac:dyDescent="0.25">
      <c r="A79" s="75"/>
      <c r="Q79" s="129"/>
      <c r="R79"/>
    </row>
    <row r="80" spans="1:18" s="56" customFormat="1" ht="15.75" x14ac:dyDescent="0.25">
      <c r="A80" s="75"/>
      <c r="Q80" s="129"/>
      <c r="R80"/>
    </row>
    <row r="81" spans="1:18" s="56" customFormat="1" ht="15.75" x14ac:dyDescent="0.25">
      <c r="A81" s="75"/>
      <c r="Q81" s="129"/>
      <c r="R81"/>
    </row>
    <row r="82" spans="1:18" s="56" customFormat="1" ht="15.75" x14ac:dyDescent="0.25">
      <c r="A82" s="75"/>
      <c r="Q82" s="129"/>
      <c r="R82"/>
    </row>
    <row r="83" spans="1:18" s="56" customFormat="1" ht="15.75" x14ac:dyDescent="0.25">
      <c r="A83" s="75"/>
      <c r="Q83" s="129"/>
      <c r="R83"/>
    </row>
  </sheetData>
  <mergeCells count="82">
    <mergeCell ref="Q2:Q4"/>
    <mergeCell ref="O3:O4"/>
    <mergeCell ref="H5:K5"/>
    <mergeCell ref="N5:P5"/>
    <mergeCell ref="H8:K8"/>
    <mergeCell ref="L8:M8"/>
    <mergeCell ref="N8:P8"/>
    <mergeCell ref="D1:P1"/>
    <mergeCell ref="D2:P2"/>
    <mergeCell ref="H6:K6"/>
    <mergeCell ref="N6:P6"/>
    <mergeCell ref="H7:K7"/>
    <mergeCell ref="L7:M7"/>
    <mergeCell ref="N7:P7"/>
    <mergeCell ref="B9:C10"/>
    <mergeCell ref="D9:Q9"/>
    <mergeCell ref="D10:Q10"/>
    <mergeCell ref="B12:D12"/>
    <mergeCell ref="C18:D19"/>
    <mergeCell ref="E18:K18"/>
    <mergeCell ref="L18:M19"/>
    <mergeCell ref="N18:P18"/>
    <mergeCell ref="Q18:Q19"/>
    <mergeCell ref="C31:D31"/>
    <mergeCell ref="C20:D20"/>
    <mergeCell ref="C21:D21"/>
    <mergeCell ref="C22:D22"/>
    <mergeCell ref="C23:D23"/>
    <mergeCell ref="C24:D24"/>
    <mergeCell ref="C25:D25"/>
    <mergeCell ref="C26:D26"/>
    <mergeCell ref="C27:D27"/>
    <mergeCell ref="C28:D28"/>
    <mergeCell ref="C29:D29"/>
    <mergeCell ref="C30:D30"/>
    <mergeCell ref="C43:D43"/>
    <mergeCell ref="C32:D32"/>
    <mergeCell ref="C33:D33"/>
    <mergeCell ref="C34:D34"/>
    <mergeCell ref="C35:D35"/>
    <mergeCell ref="C36:D36"/>
    <mergeCell ref="C37:D37"/>
    <mergeCell ref="C38:D38"/>
    <mergeCell ref="C39:D39"/>
    <mergeCell ref="C40:D40"/>
    <mergeCell ref="C41:D41"/>
    <mergeCell ref="C42:D42"/>
    <mergeCell ref="C55:D55"/>
    <mergeCell ref="C44:D44"/>
    <mergeCell ref="C45:D45"/>
    <mergeCell ref="C46:D46"/>
    <mergeCell ref="C47:D47"/>
    <mergeCell ref="C48:D48"/>
    <mergeCell ref="C49:D49"/>
    <mergeCell ref="C50:D50"/>
    <mergeCell ref="C51:D51"/>
    <mergeCell ref="C52:D52"/>
    <mergeCell ref="C53:D53"/>
    <mergeCell ref="C54:D54"/>
    <mergeCell ref="C77:D77"/>
    <mergeCell ref="C78:Q78"/>
    <mergeCell ref="C56:D56"/>
    <mergeCell ref="C57:D57"/>
    <mergeCell ref="C58:D58"/>
    <mergeCell ref="C59:D59"/>
    <mergeCell ref="C60:D60"/>
    <mergeCell ref="C61:D61"/>
    <mergeCell ref="C62:D62"/>
    <mergeCell ref="C63:D63"/>
    <mergeCell ref="C64:D64"/>
    <mergeCell ref="C65:D65"/>
    <mergeCell ref="C66:D66"/>
    <mergeCell ref="C72:D72"/>
    <mergeCell ref="C73:D73"/>
    <mergeCell ref="C74:D74"/>
    <mergeCell ref="C75:D75"/>
    <mergeCell ref="C76:D76"/>
    <mergeCell ref="C67:D67"/>
    <mergeCell ref="C68:D68"/>
    <mergeCell ref="C69:D69"/>
    <mergeCell ref="C70:D70"/>
    <mergeCell ref="C71:D71"/>
  </mergeCells>
  <conditionalFormatting sqref="C20:D74">
    <cfRule type="duplicateValues" dxfId="51" priority="452"/>
  </conditionalFormatting>
  <conditionalFormatting sqref="C20:D76">
    <cfRule type="duplicateValues" dxfId="50" priority="454"/>
  </conditionalFormatting>
  <dataValidations count="1">
    <dataValidation type="list" allowBlank="1" showInputMessage="1" showErrorMessage="1" sqref="Q21:Q75" xr:uid="{00000000-0002-0000-3900-000000000000}">
      <formula1>$I$13:$I$15</formula1>
    </dataValidation>
  </dataValidation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000066"/>
  </sheetPr>
  <dimension ref="A1:X60"/>
  <sheetViews>
    <sheetView workbookViewId="0">
      <selection activeCell="D9" sqref="D9"/>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8.140625" style="135" customWidth="1"/>
    <col min="5" max="5" width="9.5703125" style="102" customWidth="1"/>
    <col min="6" max="6" width="6"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359</v>
      </c>
      <c r="E2" s="145"/>
      <c r="F2" s="146"/>
      <c r="G2" s="146"/>
      <c r="H2" s="146"/>
      <c r="I2" s="146" t="s">
        <v>309</v>
      </c>
      <c r="J2" s="153" t="s">
        <v>2511</v>
      </c>
      <c r="K2" s="270"/>
      <c r="L2" s="116"/>
    </row>
    <row r="3" spans="1:14" ht="20.25" x14ac:dyDescent="0.3">
      <c r="B3" s="159"/>
      <c r="C3" s="239"/>
      <c r="D3" s="147" t="s">
        <v>3078</v>
      </c>
      <c r="E3" s="145"/>
      <c r="F3" s="145"/>
      <c r="G3" s="145"/>
      <c r="H3" s="145"/>
      <c r="I3" s="145"/>
      <c r="J3" s="154"/>
      <c r="K3" s="271"/>
      <c r="L3" s="116"/>
    </row>
    <row r="4" spans="1:14" s="56" customFormat="1" ht="15.75" x14ac:dyDescent="0.25">
      <c r="A4" s="133"/>
      <c r="B4" s="161"/>
      <c r="C4" s="240" t="s">
        <v>86</v>
      </c>
      <c r="D4" s="72" t="s">
        <v>1027</v>
      </c>
      <c r="E4" s="149"/>
      <c r="F4" s="165"/>
      <c r="G4" s="165"/>
      <c r="H4" s="165"/>
      <c r="I4" s="165"/>
      <c r="J4" s="155"/>
      <c r="K4" s="272"/>
      <c r="L4" s="129"/>
      <c r="N4" s="144"/>
    </row>
    <row r="5" spans="1:14" s="56" customFormat="1" ht="15.75" x14ac:dyDescent="0.25">
      <c r="A5" s="133"/>
      <c r="B5" s="161"/>
      <c r="C5" s="240" t="s">
        <v>305</v>
      </c>
      <c r="D5" s="149" t="s">
        <v>306</v>
      </c>
      <c r="E5" s="1139" t="s">
        <v>307</v>
      </c>
      <c r="F5" s="1139"/>
      <c r="G5" s="1140" t="s">
        <v>315</v>
      </c>
      <c r="H5" s="1140"/>
      <c r="I5" s="1140"/>
      <c r="J5" s="1010" t="s">
        <v>3083</v>
      </c>
      <c r="K5" s="165"/>
      <c r="L5" s="129"/>
      <c r="N5" s="144"/>
    </row>
    <row r="6" spans="1:14" s="56" customFormat="1" ht="15.75" x14ac:dyDescent="0.25">
      <c r="A6" s="133"/>
      <c r="B6" s="161"/>
      <c r="C6" s="241" t="s">
        <v>302</v>
      </c>
      <c r="D6" s="150" t="s">
        <v>151</v>
      </c>
      <c r="E6" s="1141">
        <v>45162</v>
      </c>
      <c r="F6" s="1141"/>
      <c r="G6" s="166" t="s">
        <v>311</v>
      </c>
      <c r="H6" s="166"/>
      <c r="I6" s="224">
        <v>1</v>
      </c>
      <c r="J6" s="246" t="s">
        <v>308</v>
      </c>
      <c r="K6" s="273"/>
      <c r="L6" s="129"/>
    </row>
    <row r="7" spans="1:14" s="56" customFormat="1" ht="15.75" x14ac:dyDescent="0.25">
      <c r="A7" s="133"/>
      <c r="B7" s="161"/>
      <c r="C7" s="241" t="s">
        <v>88</v>
      </c>
      <c r="D7" s="150" t="s">
        <v>152</v>
      </c>
      <c r="E7" s="1141">
        <f>+E6+10</f>
        <v>45172</v>
      </c>
      <c r="F7" s="1141"/>
      <c r="G7" s="167" t="s">
        <v>312</v>
      </c>
      <c r="H7" s="167"/>
      <c r="I7" s="224">
        <v>0</v>
      </c>
      <c r="J7" s="247"/>
      <c r="K7" s="274"/>
      <c r="L7" s="129"/>
    </row>
    <row r="8" spans="1:14" ht="15.75" thickBot="1" x14ac:dyDescent="0.3">
      <c r="B8" s="159"/>
      <c r="C8" s="289"/>
      <c r="D8" s="156"/>
      <c r="E8" s="157"/>
      <c r="F8" s="157"/>
      <c r="G8" s="243" t="s">
        <v>313</v>
      </c>
      <c r="H8" s="243"/>
      <c r="I8" s="244" t="s">
        <v>314</v>
      </c>
      <c r="J8" s="158"/>
      <c r="K8" s="168"/>
      <c r="L8" s="116"/>
    </row>
    <row r="9" spans="1:14" ht="15.75" thickBot="1" x14ac:dyDescent="0.3">
      <c r="B9" s="159"/>
      <c r="C9" s="164"/>
      <c r="D9" s="164"/>
      <c r="E9" s="143"/>
      <c r="G9" s="168"/>
      <c r="H9" s="168"/>
      <c r="I9" s="225"/>
      <c r="J9" s="143"/>
      <c r="K9" s="168"/>
      <c r="L9" s="116"/>
    </row>
    <row r="10" spans="1:14" ht="15.75" customHeight="1" thickBot="1" x14ac:dyDescent="0.3">
      <c r="C10" s="1270" t="s">
        <v>301</v>
      </c>
      <c r="D10" s="1271"/>
      <c r="E10" s="1274" t="s">
        <v>244</v>
      </c>
      <c r="F10" s="1276" t="s">
        <v>318</v>
      </c>
      <c r="G10" s="1276"/>
      <c r="H10" s="1276"/>
      <c r="I10" s="1277" t="s">
        <v>245</v>
      </c>
      <c r="J10" s="1278"/>
      <c r="K10" s="116"/>
      <c r="L10" s="116"/>
    </row>
    <row r="11" spans="1:14" s="132" customFormat="1" thickBot="1" x14ac:dyDescent="0.25">
      <c r="A11" s="136"/>
      <c r="B11" s="137"/>
      <c r="C11" s="1497"/>
      <c r="D11" s="1498"/>
      <c r="E11" s="1499"/>
      <c r="F11" s="285" t="s">
        <v>311</v>
      </c>
      <c r="G11" s="285" t="s">
        <v>312</v>
      </c>
      <c r="H11" s="285" t="s">
        <v>313</v>
      </c>
      <c r="I11" s="1500"/>
      <c r="J11" s="1501"/>
      <c r="K11" s="275"/>
      <c r="L11" s="276"/>
    </row>
    <row r="12" spans="1:14" s="132" customFormat="1" ht="14.25" x14ac:dyDescent="0.2">
      <c r="A12" s="136"/>
      <c r="B12" s="137" t="s">
        <v>356</v>
      </c>
      <c r="C12" s="1524" t="s">
        <v>876</v>
      </c>
      <c r="D12" s="1525"/>
      <c r="E12" s="286"/>
      <c r="F12" s="286"/>
      <c r="G12" s="286"/>
      <c r="H12" s="286"/>
      <c r="I12" s="1495"/>
      <c r="J12" s="1496"/>
      <c r="K12" s="233"/>
      <c r="L12" s="276"/>
    </row>
    <row r="13" spans="1:14" ht="31.5" x14ac:dyDescent="0.25">
      <c r="A13" s="133">
        <v>11</v>
      </c>
      <c r="C13" s="1518" t="s">
        <v>2976</v>
      </c>
      <c r="D13" s="1519"/>
      <c r="E13" s="138"/>
      <c r="F13" s="138">
        <f t="shared" ref="F13:F40" si="0">SUMIF(E13,G$6,I$6)</f>
        <v>0</v>
      </c>
      <c r="G13" s="138">
        <f t="shared" ref="G13:G40" si="1">SUMIF(G$7,E13,I$6)</f>
        <v>0</v>
      </c>
      <c r="H13" s="138">
        <f>SUMIF(E13,G$8,I$6)</f>
        <v>0</v>
      </c>
      <c r="I13" s="1390"/>
      <c r="J13" s="1391"/>
      <c r="K13" s="277"/>
      <c r="L13" s="278"/>
      <c r="M13" s="143"/>
    </row>
    <row r="14" spans="1:14" ht="16.5" x14ac:dyDescent="0.25">
      <c r="A14" s="133">
        <v>1</v>
      </c>
      <c r="C14" s="1518" t="s">
        <v>851</v>
      </c>
      <c r="D14" s="1519"/>
      <c r="E14" s="138"/>
      <c r="F14" s="138">
        <f t="shared" si="0"/>
        <v>0</v>
      </c>
      <c r="G14" s="138">
        <f t="shared" si="1"/>
        <v>0</v>
      </c>
      <c r="H14" s="138">
        <f t="shared" ref="H14:H40" si="2">SUMIF(E14,G$8,I$6)</f>
        <v>0</v>
      </c>
      <c r="I14" s="1390"/>
      <c r="J14" s="1391"/>
      <c r="K14" s="277"/>
      <c r="L14" s="278"/>
      <c r="M14" s="143"/>
    </row>
    <row r="15" spans="1:14" ht="15" customHeight="1" x14ac:dyDescent="0.25">
      <c r="A15" s="133">
        <v>1</v>
      </c>
      <c r="C15" s="1522" t="s">
        <v>853</v>
      </c>
      <c r="D15" s="1523"/>
      <c r="E15" s="138"/>
      <c r="F15" s="138">
        <f t="shared" si="0"/>
        <v>0</v>
      </c>
      <c r="G15" s="138">
        <f t="shared" si="1"/>
        <v>0</v>
      </c>
      <c r="H15" s="138">
        <f t="shared" si="2"/>
        <v>0</v>
      </c>
      <c r="I15" s="1390"/>
      <c r="J15" s="1391"/>
      <c r="K15" s="277"/>
      <c r="L15" s="278"/>
      <c r="M15" s="143"/>
    </row>
    <row r="16" spans="1:14" ht="15" customHeight="1" x14ac:dyDescent="0.25">
      <c r="A16" s="133">
        <v>1</v>
      </c>
      <c r="C16" s="1518" t="s">
        <v>854</v>
      </c>
      <c r="D16" s="1519"/>
      <c r="E16" s="138"/>
      <c r="F16" s="138">
        <f t="shared" si="0"/>
        <v>0</v>
      </c>
      <c r="G16" s="138">
        <f t="shared" si="1"/>
        <v>0</v>
      </c>
      <c r="H16" s="138">
        <f t="shared" si="2"/>
        <v>0</v>
      </c>
      <c r="I16" s="1390"/>
      <c r="J16" s="1391"/>
      <c r="K16" s="277"/>
      <c r="L16" s="278"/>
      <c r="M16" s="143"/>
    </row>
    <row r="17" spans="1:13" ht="15" customHeight="1" x14ac:dyDescent="0.25">
      <c r="A17" s="133">
        <v>1</v>
      </c>
      <c r="C17" s="1518" t="s">
        <v>855</v>
      </c>
      <c r="D17" s="1519"/>
      <c r="E17" s="138"/>
      <c r="F17" s="138">
        <f t="shared" si="0"/>
        <v>0</v>
      </c>
      <c r="G17" s="138">
        <f t="shared" si="1"/>
        <v>0</v>
      </c>
      <c r="H17" s="138">
        <f t="shared" si="2"/>
        <v>0</v>
      </c>
      <c r="I17" s="1390"/>
      <c r="J17" s="1391"/>
      <c r="K17" s="277"/>
      <c r="L17" s="278"/>
      <c r="M17" s="143"/>
    </row>
    <row r="18" spans="1:13" ht="15" customHeight="1" x14ac:dyDescent="0.25">
      <c r="A18" s="133">
        <v>1</v>
      </c>
      <c r="C18" s="1518" t="s">
        <v>856</v>
      </c>
      <c r="D18" s="1519"/>
      <c r="E18" s="138"/>
      <c r="F18" s="138">
        <f t="shared" si="0"/>
        <v>0</v>
      </c>
      <c r="G18" s="138">
        <f t="shared" si="1"/>
        <v>0</v>
      </c>
      <c r="H18" s="138">
        <f t="shared" si="2"/>
        <v>0</v>
      </c>
      <c r="I18" s="1390"/>
      <c r="J18" s="1391"/>
      <c r="K18" s="277"/>
      <c r="L18" s="278"/>
      <c r="M18" s="143"/>
    </row>
    <row r="19" spans="1:13" ht="15" customHeight="1" x14ac:dyDescent="0.25">
      <c r="A19" s="133">
        <v>1</v>
      </c>
      <c r="C19" s="1518" t="s">
        <v>857</v>
      </c>
      <c r="D19" s="1519"/>
      <c r="E19" s="138"/>
      <c r="F19" s="138">
        <f t="shared" si="0"/>
        <v>0</v>
      </c>
      <c r="G19" s="138">
        <f t="shared" si="1"/>
        <v>0</v>
      </c>
      <c r="H19" s="138">
        <f t="shared" si="2"/>
        <v>0</v>
      </c>
      <c r="I19" s="1390"/>
      <c r="J19" s="1391"/>
      <c r="K19" s="277"/>
      <c r="L19" s="278"/>
      <c r="M19" s="143"/>
    </row>
    <row r="20" spans="1:13" ht="15" customHeight="1" x14ac:dyDescent="0.25">
      <c r="A20" s="133">
        <v>1</v>
      </c>
      <c r="C20" s="1518" t="s">
        <v>858</v>
      </c>
      <c r="D20" s="1519"/>
      <c r="E20" s="138"/>
      <c r="F20" s="138">
        <f t="shared" si="0"/>
        <v>0</v>
      </c>
      <c r="G20" s="138">
        <f t="shared" si="1"/>
        <v>0</v>
      </c>
      <c r="H20" s="138">
        <f t="shared" si="2"/>
        <v>0</v>
      </c>
      <c r="I20" s="1390"/>
      <c r="J20" s="1391"/>
      <c r="K20" s="277"/>
      <c r="L20" s="278"/>
      <c r="M20" s="143"/>
    </row>
    <row r="21" spans="1:13" ht="31.5" x14ac:dyDescent="0.25">
      <c r="A21" s="133">
        <v>11</v>
      </c>
      <c r="C21" s="1518" t="s">
        <v>859</v>
      </c>
      <c r="D21" s="1519"/>
      <c r="E21" s="138"/>
      <c r="F21" s="138">
        <f t="shared" si="0"/>
        <v>0</v>
      </c>
      <c r="G21" s="138">
        <f t="shared" si="1"/>
        <v>0</v>
      </c>
      <c r="H21" s="138">
        <f t="shared" si="2"/>
        <v>0</v>
      </c>
      <c r="I21" s="1390"/>
      <c r="J21" s="1391"/>
      <c r="K21" s="277"/>
      <c r="L21" s="278"/>
      <c r="M21" s="143"/>
    </row>
    <row r="22" spans="1:13" ht="15" customHeight="1" x14ac:dyDescent="0.25">
      <c r="A22" s="133">
        <v>1</v>
      </c>
      <c r="C22" s="1518" t="s">
        <v>860</v>
      </c>
      <c r="D22" s="1519"/>
      <c r="E22" s="138"/>
      <c r="F22" s="138">
        <f t="shared" si="0"/>
        <v>0</v>
      </c>
      <c r="G22" s="138">
        <f t="shared" si="1"/>
        <v>0</v>
      </c>
      <c r="H22" s="138">
        <f t="shared" si="2"/>
        <v>0</v>
      </c>
      <c r="I22" s="1390"/>
      <c r="J22" s="1391"/>
      <c r="K22" s="277"/>
      <c r="L22" s="278"/>
      <c r="M22" s="143"/>
    </row>
    <row r="23" spans="1:13" ht="15" customHeight="1" x14ac:dyDescent="0.25">
      <c r="A23" s="133">
        <v>1</v>
      </c>
      <c r="C23" s="1518" t="s">
        <v>861</v>
      </c>
      <c r="D23" s="1519"/>
      <c r="E23" s="138"/>
      <c r="F23" s="138">
        <f t="shared" si="0"/>
        <v>0</v>
      </c>
      <c r="G23" s="138">
        <f t="shared" si="1"/>
        <v>0</v>
      </c>
      <c r="H23" s="138">
        <f t="shared" si="2"/>
        <v>0</v>
      </c>
      <c r="I23" s="1390"/>
      <c r="J23" s="1391"/>
      <c r="K23" s="277"/>
      <c r="L23" s="278"/>
      <c r="M23" s="143"/>
    </row>
    <row r="24" spans="1:13" ht="15" customHeight="1" x14ac:dyDescent="0.25">
      <c r="A24" s="133">
        <v>1</v>
      </c>
      <c r="C24" s="1518" t="s">
        <v>862</v>
      </c>
      <c r="D24" s="1519"/>
      <c r="E24" s="138"/>
      <c r="F24" s="138">
        <f t="shared" si="0"/>
        <v>0</v>
      </c>
      <c r="G24" s="138">
        <f t="shared" si="1"/>
        <v>0</v>
      </c>
      <c r="H24" s="138">
        <f t="shared" si="2"/>
        <v>0</v>
      </c>
      <c r="I24" s="1390"/>
      <c r="J24" s="1391"/>
      <c r="K24" s="277"/>
      <c r="L24" s="278"/>
      <c r="M24" s="143"/>
    </row>
    <row r="25" spans="1:13" ht="15" customHeight="1" x14ac:dyDescent="0.25">
      <c r="A25" s="133">
        <v>1</v>
      </c>
      <c r="C25" s="1518" t="s">
        <v>863</v>
      </c>
      <c r="D25" s="1519"/>
      <c r="E25" s="138"/>
      <c r="F25" s="138">
        <f t="shared" si="0"/>
        <v>0</v>
      </c>
      <c r="G25" s="138">
        <f t="shared" si="1"/>
        <v>0</v>
      </c>
      <c r="H25" s="138">
        <f t="shared" si="2"/>
        <v>0</v>
      </c>
      <c r="I25" s="1390"/>
      <c r="J25" s="1391"/>
      <c r="K25" s="277"/>
      <c r="L25" s="278"/>
      <c r="M25" s="143"/>
    </row>
    <row r="26" spans="1:13" ht="15" customHeight="1" x14ac:dyDescent="0.25">
      <c r="A26" s="133">
        <v>1</v>
      </c>
      <c r="C26" s="1518" t="s">
        <v>864</v>
      </c>
      <c r="D26" s="1519"/>
      <c r="E26" s="138"/>
      <c r="F26" s="138">
        <f t="shared" si="0"/>
        <v>0</v>
      </c>
      <c r="G26" s="138">
        <f t="shared" si="1"/>
        <v>0</v>
      </c>
      <c r="H26" s="138">
        <f t="shared" si="2"/>
        <v>0</v>
      </c>
      <c r="I26" s="1390"/>
      <c r="J26" s="1391"/>
      <c r="K26" s="277"/>
      <c r="L26" s="278"/>
      <c r="M26" s="143"/>
    </row>
    <row r="27" spans="1:13" ht="15.75" x14ac:dyDescent="0.25">
      <c r="C27" s="1522" t="s">
        <v>865</v>
      </c>
      <c r="D27" s="1523"/>
      <c r="E27" s="138"/>
      <c r="F27" s="138">
        <f t="shared" si="0"/>
        <v>0</v>
      </c>
      <c r="G27" s="138">
        <f t="shared" si="1"/>
        <v>0</v>
      </c>
      <c r="H27" s="138">
        <f t="shared" si="2"/>
        <v>0</v>
      </c>
      <c r="I27" s="1390"/>
      <c r="J27" s="1391"/>
      <c r="K27" s="277"/>
      <c r="L27" s="278"/>
      <c r="M27" s="143"/>
    </row>
    <row r="28" spans="1:13" ht="31.5" x14ac:dyDescent="0.25">
      <c r="A28" s="133">
        <v>11</v>
      </c>
      <c r="C28" s="1518" t="s">
        <v>866</v>
      </c>
      <c r="D28" s="1519"/>
      <c r="E28" s="138"/>
      <c r="F28" s="138">
        <f t="shared" si="0"/>
        <v>0</v>
      </c>
      <c r="G28" s="138">
        <f t="shared" si="1"/>
        <v>0</v>
      </c>
      <c r="H28" s="138">
        <f t="shared" si="2"/>
        <v>0</v>
      </c>
      <c r="I28" s="1390"/>
      <c r="J28" s="1391"/>
      <c r="K28" s="277"/>
      <c r="L28" s="278"/>
      <c r="M28" s="143"/>
    </row>
    <row r="29" spans="1:13" ht="16.5" x14ac:dyDescent="0.25">
      <c r="A29" s="133">
        <v>1</v>
      </c>
      <c r="C29" s="1518" t="s">
        <v>867</v>
      </c>
      <c r="D29" s="1519"/>
      <c r="E29" s="138"/>
      <c r="F29" s="138">
        <f t="shared" si="0"/>
        <v>0</v>
      </c>
      <c r="G29" s="138">
        <f t="shared" si="1"/>
        <v>0</v>
      </c>
      <c r="H29" s="138">
        <f t="shared" si="2"/>
        <v>0</v>
      </c>
      <c r="I29" s="1390"/>
      <c r="J29" s="1391"/>
      <c r="K29" s="277"/>
      <c r="L29" s="278"/>
      <c r="M29" s="143"/>
    </row>
    <row r="30" spans="1:13" ht="46.5" x14ac:dyDescent="0.25">
      <c r="A30" s="133">
        <v>111</v>
      </c>
      <c r="C30" s="1518" t="s">
        <v>868</v>
      </c>
      <c r="D30" s="1519"/>
      <c r="E30" s="138"/>
      <c r="F30" s="138">
        <f t="shared" si="0"/>
        <v>0</v>
      </c>
      <c r="G30" s="138">
        <f t="shared" si="1"/>
        <v>0</v>
      </c>
      <c r="H30" s="138">
        <f t="shared" si="2"/>
        <v>0</v>
      </c>
      <c r="I30" s="1390"/>
      <c r="J30" s="1391"/>
      <c r="K30" s="277"/>
      <c r="L30" s="278"/>
      <c r="M30" s="143"/>
    </row>
    <row r="31" spans="1:13" ht="31.5" x14ac:dyDescent="0.25">
      <c r="A31" s="133">
        <v>11</v>
      </c>
      <c r="C31" s="1518" t="s">
        <v>869</v>
      </c>
      <c r="D31" s="1519"/>
      <c r="E31" s="138"/>
      <c r="F31" s="138">
        <f t="shared" si="0"/>
        <v>0</v>
      </c>
      <c r="G31" s="138">
        <f t="shared" si="1"/>
        <v>0</v>
      </c>
      <c r="H31" s="138">
        <f t="shared" si="2"/>
        <v>0</v>
      </c>
      <c r="I31" s="1390"/>
      <c r="J31" s="1391"/>
      <c r="K31" s="277"/>
      <c r="L31" s="278"/>
      <c r="M31" s="143"/>
    </row>
    <row r="32" spans="1:13" ht="16.5" x14ac:dyDescent="0.25">
      <c r="A32" s="133">
        <v>1</v>
      </c>
      <c r="C32" s="1522" t="s">
        <v>870</v>
      </c>
      <c r="D32" s="1523"/>
      <c r="E32" s="138"/>
      <c r="F32" s="138">
        <f t="shared" si="0"/>
        <v>0</v>
      </c>
      <c r="G32" s="138">
        <f t="shared" si="1"/>
        <v>0</v>
      </c>
      <c r="H32" s="138">
        <f t="shared" si="2"/>
        <v>0</v>
      </c>
      <c r="I32" s="1390"/>
      <c r="J32" s="1391"/>
      <c r="K32" s="277"/>
      <c r="L32" s="278"/>
      <c r="M32" s="143"/>
    </row>
    <row r="33" spans="1:22" ht="16.5" x14ac:dyDescent="0.25">
      <c r="A33" s="133">
        <v>1</v>
      </c>
      <c r="C33" s="1518" t="s">
        <v>871</v>
      </c>
      <c r="D33" s="1519"/>
      <c r="E33" s="138"/>
      <c r="F33" s="138">
        <f t="shared" si="0"/>
        <v>0</v>
      </c>
      <c r="G33" s="138">
        <f t="shared" si="1"/>
        <v>0</v>
      </c>
      <c r="H33" s="138">
        <f t="shared" si="2"/>
        <v>0</v>
      </c>
      <c r="I33" s="1390"/>
      <c r="J33" s="1391"/>
      <c r="K33" s="277"/>
      <c r="L33" s="278"/>
      <c r="M33" s="143"/>
    </row>
    <row r="34" spans="1:22" ht="16.5" x14ac:dyDescent="0.25">
      <c r="A34" s="133">
        <v>1</v>
      </c>
      <c r="C34" s="1518" t="s">
        <v>872</v>
      </c>
      <c r="D34" s="1519"/>
      <c r="E34" s="138"/>
      <c r="F34" s="138">
        <f t="shared" si="0"/>
        <v>0</v>
      </c>
      <c r="G34" s="138">
        <f t="shared" si="1"/>
        <v>0</v>
      </c>
      <c r="H34" s="138">
        <f t="shared" si="2"/>
        <v>0</v>
      </c>
      <c r="I34" s="1390"/>
      <c r="J34" s="1391"/>
      <c r="K34" s="277"/>
      <c r="L34" s="278"/>
      <c r="M34" s="143"/>
    </row>
    <row r="35" spans="1:22" ht="31.5" x14ac:dyDescent="0.25">
      <c r="A35" s="133">
        <v>11</v>
      </c>
      <c r="C35" s="1518" t="s">
        <v>2237</v>
      </c>
      <c r="D35" s="1519"/>
      <c r="E35" s="138"/>
      <c r="F35" s="138">
        <f t="shared" si="0"/>
        <v>0</v>
      </c>
      <c r="G35" s="138">
        <f t="shared" si="1"/>
        <v>0</v>
      </c>
      <c r="H35" s="138">
        <f t="shared" si="2"/>
        <v>0</v>
      </c>
      <c r="I35" s="1390"/>
      <c r="J35" s="1391"/>
      <c r="K35" s="277"/>
      <c r="L35" s="278"/>
      <c r="M35" s="143"/>
    </row>
    <row r="36" spans="1:22" ht="16.5" x14ac:dyDescent="0.25">
      <c r="A36" s="133">
        <v>1</v>
      </c>
      <c r="C36" s="1522" t="s">
        <v>874</v>
      </c>
      <c r="D36" s="1523"/>
      <c r="E36" s="138"/>
      <c r="F36" s="138">
        <f t="shared" si="0"/>
        <v>0</v>
      </c>
      <c r="G36" s="138">
        <f t="shared" si="1"/>
        <v>0</v>
      </c>
      <c r="H36" s="138">
        <f t="shared" si="2"/>
        <v>0</v>
      </c>
      <c r="I36" s="1390"/>
      <c r="J36" s="1391"/>
      <c r="K36" s="277"/>
      <c r="L36" s="278"/>
      <c r="M36" s="143"/>
    </row>
    <row r="37" spans="1:22" ht="16.5" x14ac:dyDescent="0.25">
      <c r="A37" s="133">
        <v>1</v>
      </c>
      <c r="C37" s="1518" t="s">
        <v>875</v>
      </c>
      <c r="D37" s="1519"/>
      <c r="E37" s="138" t="s">
        <v>311</v>
      </c>
      <c r="F37" s="138">
        <f t="shared" si="0"/>
        <v>1</v>
      </c>
      <c r="G37" s="138">
        <f t="shared" si="1"/>
        <v>0</v>
      </c>
      <c r="H37" s="138">
        <f t="shared" si="2"/>
        <v>0</v>
      </c>
      <c r="I37" s="1390"/>
      <c r="J37" s="1391"/>
      <c r="K37" s="277"/>
      <c r="L37" s="278"/>
      <c r="M37" s="143"/>
    </row>
    <row r="38" spans="1:22" ht="16.5" x14ac:dyDescent="0.25">
      <c r="A38" s="133">
        <v>1</v>
      </c>
      <c r="C38" s="1518" t="s">
        <v>2230</v>
      </c>
      <c r="D38" s="1519"/>
      <c r="E38" s="138" t="s">
        <v>311</v>
      </c>
      <c r="F38" s="138">
        <f t="shared" si="0"/>
        <v>1</v>
      </c>
      <c r="G38" s="138">
        <f t="shared" si="1"/>
        <v>0</v>
      </c>
      <c r="H38" s="138">
        <f t="shared" si="2"/>
        <v>0</v>
      </c>
      <c r="I38" s="1390"/>
      <c r="J38" s="1391"/>
      <c r="K38" s="277"/>
      <c r="L38" s="278"/>
      <c r="M38" s="143"/>
    </row>
    <row r="39" spans="1:22" x14ac:dyDescent="0.25">
      <c r="C39" s="1520"/>
      <c r="D39" s="1521"/>
      <c r="E39" s="138" t="s">
        <v>312</v>
      </c>
      <c r="F39" s="138">
        <f t="shared" si="0"/>
        <v>0</v>
      </c>
      <c r="G39" s="138">
        <f t="shared" si="1"/>
        <v>1</v>
      </c>
      <c r="H39" s="138">
        <f t="shared" si="2"/>
        <v>0</v>
      </c>
      <c r="I39" s="1390"/>
      <c r="J39" s="1391"/>
      <c r="K39" s="277"/>
      <c r="L39" s="278"/>
      <c r="M39" s="143"/>
    </row>
    <row r="40" spans="1:22" ht="15.75" thickBot="1" x14ac:dyDescent="0.3">
      <c r="C40" s="1483"/>
      <c r="D40" s="1484"/>
      <c r="E40" s="115"/>
      <c r="F40" s="115">
        <f t="shared" si="0"/>
        <v>0</v>
      </c>
      <c r="G40" s="115">
        <f t="shared" si="1"/>
        <v>0</v>
      </c>
      <c r="H40" s="115">
        <f t="shared" si="2"/>
        <v>0</v>
      </c>
      <c r="I40" s="1487"/>
      <c r="J40" s="1488"/>
      <c r="K40" s="249"/>
    </row>
    <row r="41" spans="1:22" ht="22.5" x14ac:dyDescent="0.3">
      <c r="C41" s="164"/>
      <c r="D41" s="164"/>
      <c r="E41" s="143"/>
      <c r="F41" s="198" t="s">
        <v>311</v>
      </c>
      <c r="G41" s="198" t="s">
        <v>312</v>
      </c>
      <c r="H41" s="198" t="s">
        <v>313</v>
      </c>
      <c r="I41" s="226" t="s">
        <v>317</v>
      </c>
      <c r="J41" s="169"/>
      <c r="K41" s="169"/>
      <c r="L41" s="201" t="s">
        <v>319</v>
      </c>
      <c r="M41" s="201"/>
      <c r="N41" s="201"/>
      <c r="O41" s="201"/>
      <c r="P41" s="201"/>
      <c r="Q41" s="201"/>
      <c r="R41" s="201"/>
      <c r="S41" s="201"/>
      <c r="T41" s="202"/>
      <c r="U41" s="201"/>
      <c r="V41" s="201"/>
    </row>
    <row r="42" spans="1:22" ht="15.75" thickBot="1" x14ac:dyDescent="0.3">
      <c r="E42" s="102" t="s">
        <v>316</v>
      </c>
      <c r="F42" s="104">
        <f>SUM(F13:F40)</f>
        <v>2</v>
      </c>
      <c r="G42" s="104">
        <f>SUM(G13:G40)</f>
        <v>1</v>
      </c>
      <c r="H42" s="104">
        <f>SUM(H13:H40)</f>
        <v>0</v>
      </c>
      <c r="I42" s="102">
        <f>+F42+G42</f>
        <v>3</v>
      </c>
      <c r="L42" s="1292" t="s">
        <v>349</v>
      </c>
      <c r="M42" s="1292"/>
      <c r="N42" s="1292"/>
      <c r="O42" s="1292"/>
      <c r="P42" s="1292"/>
      <c r="Q42" s="195"/>
      <c r="R42" s="1292" t="s">
        <v>350</v>
      </c>
      <c r="S42" s="1292"/>
      <c r="T42" s="1292"/>
      <c r="U42" s="1292"/>
      <c r="V42" s="1292"/>
    </row>
    <row r="43" spans="1:22" ht="15.75" thickBot="1" x14ac:dyDescent="0.3">
      <c r="D43" s="180" t="s">
        <v>347</v>
      </c>
      <c r="E43" s="181"/>
      <c r="F43" s="1293">
        <f>+F42/I42</f>
        <v>0.66666666666666663</v>
      </c>
      <c r="G43" s="1293">
        <f>+G42/I42</f>
        <v>0.33333333333333331</v>
      </c>
      <c r="H43" s="223"/>
      <c r="I43" s="1295">
        <f>+F43+G43</f>
        <v>1</v>
      </c>
      <c r="L43" s="196"/>
      <c r="M43" s="174"/>
      <c r="N43" s="195"/>
      <c r="O43" s="195"/>
      <c r="P43" s="195"/>
      <c r="Q43" s="195"/>
      <c r="R43" s="195"/>
      <c r="S43" s="195"/>
      <c r="T43" s="203"/>
      <c r="U43" s="176"/>
      <c r="V43" s="176"/>
    </row>
    <row r="44" spans="1:22" ht="15.75" thickBot="1" x14ac:dyDescent="0.3">
      <c r="D44" s="180" t="s">
        <v>348</v>
      </c>
      <c r="E44" s="181"/>
      <c r="F44" s="1294"/>
      <c r="G44" s="1294"/>
      <c r="H44" s="223"/>
      <c r="I44" s="1296"/>
      <c r="L44" s="1297" t="s">
        <v>320</v>
      </c>
      <c r="M44" s="1298"/>
      <c r="N44" s="1298"/>
      <c r="O44" s="1298"/>
      <c r="P44" s="1299"/>
      <c r="Q44" s="195"/>
      <c r="R44" s="1297" t="s">
        <v>321</v>
      </c>
      <c r="S44" s="1298"/>
      <c r="T44" s="1300"/>
      <c r="U44" s="1298"/>
      <c r="V44" s="1299"/>
    </row>
    <row r="45" spans="1:22" ht="38.25" x14ac:dyDescent="0.25">
      <c r="D45" s="182"/>
      <c r="E45" s="116"/>
      <c r="F45" s="186"/>
      <c r="G45" s="186"/>
      <c r="H45" s="183"/>
      <c r="I45" s="184"/>
      <c r="L45" s="216" t="s">
        <v>322</v>
      </c>
      <c r="M45" s="217" t="s">
        <v>323</v>
      </c>
      <c r="N45" s="217" t="s">
        <v>324</v>
      </c>
      <c r="O45" s="217" t="s">
        <v>325</v>
      </c>
      <c r="P45" s="218" t="s">
        <v>326</v>
      </c>
      <c r="Q45" s="219"/>
      <c r="R45" s="220" t="s">
        <v>322</v>
      </c>
      <c r="S45" s="217" t="s">
        <v>323</v>
      </c>
      <c r="T45" s="217" t="s">
        <v>327</v>
      </c>
      <c r="U45" s="217" t="s">
        <v>325</v>
      </c>
      <c r="V45" s="218" t="s">
        <v>326</v>
      </c>
    </row>
    <row r="46" spans="1:22" x14ac:dyDescent="0.25">
      <c r="D46" s="182" t="s">
        <v>324</v>
      </c>
      <c r="E46" s="193">
        <f>+F43</f>
        <v>0.66666666666666663</v>
      </c>
      <c r="F46" s="186"/>
      <c r="G46" s="186"/>
      <c r="H46" s="183"/>
      <c r="I46" s="184"/>
      <c r="L46" s="205" t="s">
        <v>328</v>
      </c>
      <c r="M46" s="206" t="s">
        <v>329</v>
      </c>
      <c r="N46" s="207" t="s">
        <v>330</v>
      </c>
      <c r="O46" s="208" t="s">
        <v>331</v>
      </c>
      <c r="P46" s="189" t="s">
        <v>332</v>
      </c>
      <c r="Q46" s="204"/>
      <c r="R46" s="209" t="s">
        <v>328</v>
      </c>
      <c r="S46" s="206" t="s">
        <v>333</v>
      </c>
      <c r="T46" s="179" t="s">
        <v>334</v>
      </c>
      <c r="U46" s="208" t="s">
        <v>331</v>
      </c>
      <c r="V46" s="189" t="s">
        <v>335</v>
      </c>
    </row>
    <row r="47" spans="1:22" ht="30" x14ac:dyDescent="0.25">
      <c r="D47" s="182" t="s">
        <v>327</v>
      </c>
      <c r="E47" s="193">
        <f>+G43</f>
        <v>0.33333333333333331</v>
      </c>
      <c r="F47" s="186"/>
      <c r="G47" s="186"/>
      <c r="H47" s="183"/>
      <c r="I47" s="184"/>
      <c r="L47" s="205" t="s">
        <v>336</v>
      </c>
      <c r="M47" s="206" t="s">
        <v>329</v>
      </c>
      <c r="N47" s="207" t="s">
        <v>337</v>
      </c>
      <c r="O47" s="208" t="s">
        <v>338</v>
      </c>
      <c r="P47" s="189" t="s">
        <v>339</v>
      </c>
      <c r="Q47" s="204"/>
      <c r="R47" s="209" t="s">
        <v>336</v>
      </c>
      <c r="S47" s="206" t="s">
        <v>333</v>
      </c>
      <c r="T47" s="179" t="s">
        <v>337</v>
      </c>
      <c r="U47" s="208" t="s">
        <v>338</v>
      </c>
      <c r="V47" s="189" t="s">
        <v>340</v>
      </c>
    </row>
    <row r="48" spans="1:22" ht="16.5" thickBot="1" x14ac:dyDescent="0.3">
      <c r="C48" s="227" t="s">
        <v>351</v>
      </c>
      <c r="D48" s="182"/>
      <c r="E48" s="116"/>
      <c r="F48" s="186"/>
      <c r="G48" s="186"/>
      <c r="H48" s="183"/>
      <c r="I48" s="184"/>
      <c r="J48" s="102">
        <f>990*1.12</f>
        <v>1108.8000000000002</v>
      </c>
      <c r="L48" s="210" t="s">
        <v>341</v>
      </c>
      <c r="M48" s="211" t="s">
        <v>329</v>
      </c>
      <c r="N48" s="212" t="s">
        <v>342</v>
      </c>
      <c r="O48" s="213" t="s">
        <v>343</v>
      </c>
      <c r="P48" s="214" t="s">
        <v>344</v>
      </c>
      <c r="Q48" s="204"/>
      <c r="R48" s="215" t="s">
        <v>341</v>
      </c>
      <c r="S48" s="211" t="s">
        <v>345</v>
      </c>
      <c r="T48" s="190" t="s">
        <v>346</v>
      </c>
      <c r="U48" s="213" t="s">
        <v>343</v>
      </c>
      <c r="V48" s="214" t="s">
        <v>332</v>
      </c>
    </row>
    <row r="49" spans="1:24" x14ac:dyDescent="0.25">
      <c r="D49" s="229" t="s">
        <v>352</v>
      </c>
      <c r="E49" s="116"/>
      <c r="F49" s="186"/>
      <c r="G49" s="186"/>
      <c r="H49" s="183"/>
      <c r="I49" s="184"/>
    </row>
    <row r="50" spans="1:24" x14ac:dyDescent="0.25">
      <c r="D50" s="228" t="s">
        <v>353</v>
      </c>
      <c r="E50" s="116"/>
      <c r="F50" s="186"/>
      <c r="G50" s="186"/>
      <c r="H50" s="183"/>
      <c r="I50" s="184"/>
    </row>
    <row r="51" spans="1:24" x14ac:dyDescent="0.25">
      <c r="D51" s="228" t="s">
        <v>354</v>
      </c>
      <c r="E51" s="192" t="s">
        <v>356</v>
      </c>
      <c r="F51" s="186"/>
      <c r="G51" s="186"/>
      <c r="H51" s="183"/>
      <c r="I51" s="184"/>
    </row>
    <row r="52" spans="1:24" s="170" customFormat="1" ht="16.5" customHeight="1" x14ac:dyDescent="0.3">
      <c r="A52" s="221"/>
      <c r="B52" s="134"/>
      <c r="C52" s="191"/>
      <c r="D52" s="228" t="s">
        <v>355</v>
      </c>
      <c r="E52" s="185"/>
      <c r="F52" s="185"/>
      <c r="G52" s="185"/>
      <c r="H52" s="185"/>
      <c r="I52" s="185"/>
      <c r="K52" s="200"/>
      <c r="W52" s="200"/>
      <c r="X52" s="200"/>
    </row>
    <row r="53" spans="1:24" s="175" customFormat="1" x14ac:dyDescent="0.25">
      <c r="A53" s="197"/>
      <c r="B53" s="170"/>
      <c r="C53" s="194" t="s">
        <v>357</v>
      </c>
      <c r="I53" s="171"/>
      <c r="J53" s="172"/>
      <c r="K53" s="172"/>
      <c r="W53" s="176"/>
      <c r="X53" s="174"/>
    </row>
    <row r="54" spans="1:24" s="175" customFormat="1" ht="46.5" x14ac:dyDescent="0.25">
      <c r="A54" s="197">
        <v>111</v>
      </c>
      <c r="C54" s="1393"/>
      <c r="D54" s="1394"/>
      <c r="E54" s="1394"/>
      <c r="F54" s="1394"/>
      <c r="G54" s="1394"/>
      <c r="H54" s="1394"/>
      <c r="I54" s="1394"/>
      <c r="J54" s="1395"/>
      <c r="K54" s="172"/>
      <c r="W54" s="176"/>
      <c r="X54" s="177"/>
    </row>
    <row r="55" spans="1:24" s="175" customFormat="1" x14ac:dyDescent="0.25">
      <c r="A55" s="197"/>
      <c r="I55" s="171"/>
      <c r="W55" s="178"/>
    </row>
    <row r="56" spans="1:24" s="173" customFormat="1" x14ac:dyDescent="0.25">
      <c r="A56" s="222"/>
      <c r="B56" s="175"/>
      <c r="I56" s="187"/>
      <c r="W56" s="179"/>
    </row>
    <row r="57" spans="1:24" s="173" customFormat="1" x14ac:dyDescent="0.25">
      <c r="A57" s="222"/>
      <c r="I57" s="187"/>
      <c r="W57" s="188"/>
    </row>
    <row r="58" spans="1:24" s="173" customFormat="1" x14ac:dyDescent="0.25">
      <c r="A58" s="222"/>
      <c r="I58" s="187"/>
      <c r="W58" s="188"/>
    </row>
    <row r="59" spans="1:24" s="173" customFormat="1" x14ac:dyDescent="0.25">
      <c r="A59" s="222"/>
      <c r="I59" s="187"/>
      <c r="W59" s="188"/>
    </row>
    <row r="60" spans="1:24" x14ac:dyDescent="0.25">
      <c r="B60" s="173"/>
    </row>
  </sheetData>
  <mergeCells count="74">
    <mergeCell ref="E5:F5"/>
    <mergeCell ref="G5:I5"/>
    <mergeCell ref="E6:F6"/>
    <mergeCell ref="E7:F7"/>
    <mergeCell ref="C10:D11"/>
    <mergeCell ref="E10:E11"/>
    <mergeCell ref="F10:H10"/>
    <mergeCell ref="I10:J11"/>
    <mergeCell ref="C15:D15"/>
    <mergeCell ref="I15:J15"/>
    <mergeCell ref="C16:D16"/>
    <mergeCell ref="I16:J16"/>
    <mergeCell ref="C12:D12"/>
    <mergeCell ref="I12:J12"/>
    <mergeCell ref="C13:D13"/>
    <mergeCell ref="I13:J13"/>
    <mergeCell ref="C14:D14"/>
    <mergeCell ref="I14:J14"/>
    <mergeCell ref="C17:D17"/>
    <mergeCell ref="I17:J17"/>
    <mergeCell ref="C18:D18"/>
    <mergeCell ref="I18:J18"/>
    <mergeCell ref="C19:D19"/>
    <mergeCell ref="I19:J19"/>
    <mergeCell ref="C20:D20"/>
    <mergeCell ref="I20:J20"/>
    <mergeCell ref="C21:D21"/>
    <mergeCell ref="I21:J21"/>
    <mergeCell ref="C22:D22"/>
    <mergeCell ref="I22:J22"/>
    <mergeCell ref="C23:D23"/>
    <mergeCell ref="I23:J23"/>
    <mergeCell ref="C24:D24"/>
    <mergeCell ref="I24:J24"/>
    <mergeCell ref="C25:D25"/>
    <mergeCell ref="I25:J25"/>
    <mergeCell ref="C26:D26"/>
    <mergeCell ref="I26:J26"/>
    <mergeCell ref="C27:D27"/>
    <mergeCell ref="I27:J27"/>
    <mergeCell ref="C28:D28"/>
    <mergeCell ref="I28:J28"/>
    <mergeCell ref="C29:D29"/>
    <mergeCell ref="I29:J29"/>
    <mergeCell ref="C30:D30"/>
    <mergeCell ref="I30:J30"/>
    <mergeCell ref="C31:D31"/>
    <mergeCell ref="I31:J31"/>
    <mergeCell ref="C32:D32"/>
    <mergeCell ref="I32:J32"/>
    <mergeCell ref="C33:D33"/>
    <mergeCell ref="I33:J33"/>
    <mergeCell ref="C34:D34"/>
    <mergeCell ref="I34:J34"/>
    <mergeCell ref="C35:D35"/>
    <mergeCell ref="I35:J35"/>
    <mergeCell ref="C36:D36"/>
    <mergeCell ref="I36:J36"/>
    <mergeCell ref="C37:D37"/>
    <mergeCell ref="I37:J37"/>
    <mergeCell ref="C38:D38"/>
    <mergeCell ref="I38:J38"/>
    <mergeCell ref="C39:D39"/>
    <mergeCell ref="I39:J39"/>
    <mergeCell ref="C54:J54"/>
    <mergeCell ref="C40:D40"/>
    <mergeCell ref="I40:J40"/>
    <mergeCell ref="L42:P42"/>
    <mergeCell ref="R42:V42"/>
    <mergeCell ref="F43:F44"/>
    <mergeCell ref="G43:G44"/>
    <mergeCell ref="I43:I44"/>
    <mergeCell ref="L44:P44"/>
    <mergeCell ref="R44:V44"/>
  </mergeCells>
  <conditionalFormatting sqref="C12:D39">
    <cfRule type="duplicateValues" dxfId="49" priority="455"/>
  </conditionalFormatting>
  <dataValidations count="1">
    <dataValidation type="list" allowBlank="1" showInputMessage="1" showErrorMessage="1" sqref="E13:E41" xr:uid="{00000000-0002-0000-3A00-000000000000}">
      <formula1>$G$6:$G$8</formula1>
    </dataValidation>
  </dataValidation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000066"/>
  </sheetPr>
  <dimension ref="A1:X41"/>
  <sheetViews>
    <sheetView zoomScale="115" zoomScaleNormal="115" workbookViewId="0">
      <selection activeCell="E7" sqref="E7:F7"/>
    </sheetView>
  </sheetViews>
  <sheetFormatPr baseColWidth="10" defaultColWidth="11.42578125" defaultRowHeight="15" x14ac:dyDescent="0.25"/>
  <cols>
    <col min="1" max="1" width="1.7109375" style="133" customWidth="1"/>
    <col min="2" max="2" width="3" style="134" bestFit="1" customWidth="1"/>
    <col min="3" max="3" width="21.7109375" style="135" customWidth="1"/>
    <col min="4" max="4" width="60.140625" style="135" customWidth="1"/>
    <col min="5" max="5" width="7" style="102" customWidth="1"/>
    <col min="6" max="6" width="5.42578125"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304</v>
      </c>
      <c r="E2" s="145"/>
      <c r="F2" s="146"/>
      <c r="G2" s="146"/>
      <c r="H2" s="146"/>
      <c r="I2" s="146" t="s">
        <v>309</v>
      </c>
      <c r="J2" s="153" t="s">
        <v>2510</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72" t="s">
        <v>840</v>
      </c>
      <c r="E4" s="149"/>
      <c r="F4" s="165"/>
      <c r="G4" s="165"/>
      <c r="H4" s="165"/>
      <c r="I4" s="165"/>
      <c r="J4" s="155"/>
      <c r="K4" s="149"/>
      <c r="N4" s="144"/>
    </row>
    <row r="5" spans="1:14" s="56" customFormat="1" ht="18" customHeight="1" x14ac:dyDescent="0.25">
      <c r="A5" s="133"/>
      <c r="B5" s="161"/>
      <c r="C5" s="240" t="s">
        <v>305</v>
      </c>
      <c r="D5" s="149" t="s">
        <v>306</v>
      </c>
      <c r="E5" s="1139" t="s">
        <v>307</v>
      </c>
      <c r="F5" s="1139"/>
      <c r="G5" s="1140" t="s">
        <v>315</v>
      </c>
      <c r="H5" s="1140"/>
      <c r="I5" s="1140"/>
      <c r="J5" s="1009" t="s">
        <v>3082</v>
      </c>
      <c r="K5" s="148"/>
      <c r="N5" s="144"/>
    </row>
    <row r="6" spans="1:14" s="56" customFormat="1" ht="15.75" x14ac:dyDescent="0.25">
      <c r="A6" s="133"/>
      <c r="B6" s="161"/>
      <c r="C6" s="241" t="s">
        <v>302</v>
      </c>
      <c r="D6" s="150" t="s">
        <v>151</v>
      </c>
      <c r="E6" s="1141">
        <v>45162</v>
      </c>
      <c r="F6" s="1141"/>
      <c r="G6" s="166" t="s">
        <v>311</v>
      </c>
      <c r="H6" s="166"/>
      <c r="I6" s="224">
        <v>1</v>
      </c>
      <c r="J6" s="246" t="s">
        <v>308</v>
      </c>
      <c r="K6" s="162"/>
    </row>
    <row r="7" spans="1:14" s="56" customFormat="1" ht="15.75" x14ac:dyDescent="0.25">
      <c r="A7" s="133"/>
      <c r="B7" s="161"/>
      <c r="C7" s="241" t="s">
        <v>88</v>
      </c>
      <c r="D7" s="150" t="s">
        <v>152</v>
      </c>
      <c r="E7" s="1141">
        <f>+E6+10</f>
        <v>45172</v>
      </c>
      <c r="F7" s="1141"/>
      <c r="G7" s="167" t="s">
        <v>312</v>
      </c>
      <c r="H7" s="167"/>
      <c r="I7" s="224">
        <v>0</v>
      </c>
      <c r="J7" s="247"/>
      <c r="K7" s="163"/>
    </row>
    <row r="8" spans="1:14" ht="15.75" thickBot="1" x14ac:dyDescent="0.3">
      <c r="B8" s="159"/>
      <c r="C8" s="289"/>
      <c r="D8" s="156"/>
      <c r="E8" s="157"/>
      <c r="F8" s="157"/>
      <c r="G8" s="243" t="s">
        <v>313</v>
      </c>
      <c r="H8" s="243"/>
      <c r="I8" s="244" t="s">
        <v>314</v>
      </c>
      <c r="J8" s="158"/>
      <c r="K8" s="143"/>
    </row>
    <row r="9" spans="1:14" ht="15.75"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c r="C12" s="1281"/>
      <c r="D12" s="1282"/>
      <c r="E12" s="140"/>
      <c r="F12" s="140"/>
      <c r="G12" s="141"/>
      <c r="H12" s="141"/>
      <c r="I12" s="199"/>
      <c r="J12" s="230"/>
      <c r="K12" s="233"/>
    </row>
    <row r="13" spans="1:14" ht="31.5" x14ac:dyDescent="0.25">
      <c r="A13" s="133">
        <v>11</v>
      </c>
      <c r="C13" s="1370" t="s">
        <v>2238</v>
      </c>
      <c r="D13" s="1371"/>
      <c r="E13" s="139"/>
      <c r="F13" s="139">
        <f t="shared" ref="F13:F22" si="0">SUMIF(E13,G$6,I$6)</f>
        <v>0</v>
      </c>
      <c r="G13" s="142">
        <f t="shared" ref="G13:G22" si="1">SUMIF(G$7,E13,I$6)</f>
        <v>0</v>
      </c>
      <c r="H13" s="142">
        <f>SUMIF(E13,G$8,I$6)</f>
        <v>0</v>
      </c>
      <c r="I13" s="1266"/>
      <c r="J13" s="1267"/>
      <c r="K13" s="169"/>
    </row>
    <row r="14" spans="1:14" ht="31.5" x14ac:dyDescent="0.25">
      <c r="A14" s="133">
        <v>11</v>
      </c>
      <c r="C14" s="1370" t="s">
        <v>2977</v>
      </c>
      <c r="D14" s="1371"/>
      <c r="E14" s="138"/>
      <c r="F14" s="139">
        <f t="shared" si="0"/>
        <v>0</v>
      </c>
      <c r="G14" s="142">
        <f t="shared" si="1"/>
        <v>0</v>
      </c>
      <c r="H14" s="142">
        <f t="shared" ref="H14:H22" si="2">SUMIF(E14,G$8,I$6)</f>
        <v>0</v>
      </c>
      <c r="I14" s="1266"/>
      <c r="J14" s="1267"/>
      <c r="K14" s="169"/>
    </row>
    <row r="15" spans="1:14" ht="31.5" x14ac:dyDescent="0.25">
      <c r="A15" s="133">
        <v>11</v>
      </c>
      <c r="C15" s="1268" t="s">
        <v>2978</v>
      </c>
      <c r="D15" s="1371"/>
      <c r="E15" s="138"/>
      <c r="F15" s="139">
        <f t="shared" si="0"/>
        <v>0</v>
      </c>
      <c r="G15" s="142">
        <f t="shared" si="1"/>
        <v>0</v>
      </c>
      <c r="H15" s="142">
        <f t="shared" si="2"/>
        <v>0</v>
      </c>
      <c r="I15" s="1266"/>
      <c r="J15" s="1267"/>
      <c r="K15" s="169"/>
    </row>
    <row r="16" spans="1:14" ht="31.5" x14ac:dyDescent="0.25">
      <c r="A16" s="133">
        <v>11</v>
      </c>
      <c r="C16" s="1370" t="s">
        <v>2979</v>
      </c>
      <c r="D16" s="1371"/>
      <c r="E16" s="138"/>
      <c r="F16" s="139">
        <f t="shared" si="0"/>
        <v>0</v>
      </c>
      <c r="G16" s="142">
        <f t="shared" si="1"/>
        <v>0</v>
      </c>
      <c r="H16" s="142">
        <f t="shared" si="2"/>
        <v>0</v>
      </c>
      <c r="I16" s="1266"/>
      <c r="J16" s="1267"/>
      <c r="K16" s="169"/>
    </row>
    <row r="17" spans="1:22" ht="61.5" x14ac:dyDescent="0.25">
      <c r="A17" s="133">
        <v>1111</v>
      </c>
      <c r="C17" s="1370" t="s">
        <v>2980</v>
      </c>
      <c r="D17" s="1371"/>
      <c r="E17" s="138"/>
      <c r="F17" s="139">
        <f t="shared" si="0"/>
        <v>0</v>
      </c>
      <c r="G17" s="142">
        <f t="shared" si="1"/>
        <v>0</v>
      </c>
      <c r="H17" s="142">
        <f t="shared" si="2"/>
        <v>0</v>
      </c>
      <c r="I17" s="1266"/>
      <c r="J17" s="1267"/>
      <c r="K17" s="169"/>
    </row>
    <row r="18" spans="1:22" ht="46.5" x14ac:dyDescent="0.25">
      <c r="A18" s="133">
        <v>111</v>
      </c>
      <c r="C18" s="1370" t="s">
        <v>2241</v>
      </c>
      <c r="D18" s="1371"/>
      <c r="E18" s="138"/>
      <c r="F18" s="139">
        <f t="shared" si="0"/>
        <v>0</v>
      </c>
      <c r="G18" s="142">
        <f t="shared" si="1"/>
        <v>0</v>
      </c>
      <c r="H18" s="142">
        <f t="shared" si="2"/>
        <v>0</v>
      </c>
      <c r="I18" s="1266"/>
      <c r="J18" s="1267"/>
      <c r="K18" s="169"/>
    </row>
    <row r="19" spans="1:22" ht="91.5" x14ac:dyDescent="0.25">
      <c r="A19" s="133">
        <v>111111</v>
      </c>
      <c r="C19" s="1268" t="s">
        <v>2240</v>
      </c>
      <c r="D19" s="1371"/>
      <c r="E19" s="138"/>
      <c r="F19" s="139">
        <f t="shared" si="0"/>
        <v>0</v>
      </c>
      <c r="G19" s="142">
        <f t="shared" si="1"/>
        <v>0</v>
      </c>
      <c r="H19" s="142">
        <f t="shared" si="2"/>
        <v>0</v>
      </c>
      <c r="I19" s="1266"/>
      <c r="J19" s="1267"/>
      <c r="K19" s="169"/>
    </row>
    <row r="20" spans="1:22" ht="31.5" x14ac:dyDescent="0.25">
      <c r="A20" s="133">
        <v>11</v>
      </c>
      <c r="C20" s="1370" t="s">
        <v>2239</v>
      </c>
      <c r="D20" s="1371"/>
      <c r="E20" s="138" t="s">
        <v>311</v>
      </c>
      <c r="F20" s="139">
        <f t="shared" si="0"/>
        <v>1</v>
      </c>
      <c r="G20" s="142">
        <f t="shared" si="1"/>
        <v>0</v>
      </c>
      <c r="H20" s="142">
        <f t="shared" si="2"/>
        <v>0</v>
      </c>
      <c r="I20" s="1266"/>
      <c r="J20" s="1267"/>
      <c r="K20" s="169"/>
    </row>
    <row r="21" spans="1:22" ht="16.5" x14ac:dyDescent="0.25">
      <c r="A21" s="133">
        <v>1</v>
      </c>
      <c r="C21" s="1370" t="s">
        <v>2981</v>
      </c>
      <c r="D21" s="1371"/>
      <c r="E21" s="138" t="s">
        <v>312</v>
      </c>
      <c r="F21" s="139">
        <f t="shared" si="0"/>
        <v>0</v>
      </c>
      <c r="G21" s="142">
        <f t="shared" si="1"/>
        <v>1</v>
      </c>
      <c r="H21" s="142">
        <f t="shared" si="2"/>
        <v>0</v>
      </c>
      <c r="I21" s="1266"/>
      <c r="J21" s="1267"/>
      <c r="K21" s="169"/>
    </row>
    <row r="22" spans="1:22" ht="15.75" thickBot="1" x14ac:dyDescent="0.3">
      <c r="C22" s="1288"/>
      <c r="D22" s="1289"/>
      <c r="E22" s="115"/>
      <c r="F22" s="231">
        <f t="shared" si="0"/>
        <v>0</v>
      </c>
      <c r="G22" s="232">
        <f t="shared" si="1"/>
        <v>0</v>
      </c>
      <c r="H22" s="232">
        <f t="shared" si="2"/>
        <v>0</v>
      </c>
      <c r="I22" s="1290"/>
      <c r="J22" s="1291"/>
      <c r="K22" s="169"/>
    </row>
    <row r="23" spans="1:22" ht="22.5" x14ac:dyDescent="0.3">
      <c r="C23" s="164"/>
      <c r="D23" s="164"/>
      <c r="E23" s="143"/>
      <c r="F23" s="198" t="s">
        <v>311</v>
      </c>
      <c r="G23" s="198" t="s">
        <v>312</v>
      </c>
      <c r="H23" s="198" t="s">
        <v>313</v>
      </c>
      <c r="I23" s="226" t="s">
        <v>317</v>
      </c>
      <c r="J23" s="169"/>
      <c r="K23" s="169"/>
      <c r="L23" s="201" t="s">
        <v>319</v>
      </c>
      <c r="M23" s="201"/>
      <c r="N23" s="201"/>
      <c r="O23" s="201"/>
      <c r="P23" s="201"/>
      <c r="Q23" s="201"/>
      <c r="R23" s="201"/>
      <c r="S23" s="201"/>
      <c r="T23" s="202"/>
      <c r="U23" s="201"/>
      <c r="V23" s="201"/>
    </row>
    <row r="24" spans="1:22" ht="15.75" thickBot="1" x14ac:dyDescent="0.3">
      <c r="E24" s="102" t="s">
        <v>316</v>
      </c>
      <c r="F24" s="104">
        <f>SUM(F13:F22)</f>
        <v>1</v>
      </c>
      <c r="G24" s="104">
        <f>SUM(G13:G22)</f>
        <v>1</v>
      </c>
      <c r="H24" s="104">
        <f>SUM(H13:H22)</f>
        <v>0</v>
      </c>
      <c r="I24" s="102">
        <f>+F24+G24</f>
        <v>2</v>
      </c>
      <c r="L24" s="1292" t="s">
        <v>349</v>
      </c>
      <c r="M24" s="1292"/>
      <c r="N24" s="1292"/>
      <c r="O24" s="1292"/>
      <c r="P24" s="1292"/>
      <c r="Q24" s="195"/>
      <c r="R24" s="1292" t="s">
        <v>350</v>
      </c>
      <c r="S24" s="1292"/>
      <c r="T24" s="1292"/>
      <c r="U24" s="1292"/>
      <c r="V24" s="1292"/>
    </row>
    <row r="25" spans="1:22" ht="15.75" thickBot="1" x14ac:dyDescent="0.3">
      <c r="D25" s="180" t="s">
        <v>347</v>
      </c>
      <c r="E25" s="181"/>
      <c r="F25" s="1293">
        <f>+F24/I24</f>
        <v>0.5</v>
      </c>
      <c r="G25" s="1293">
        <f>+G24/I24</f>
        <v>0.5</v>
      </c>
      <c r="H25" s="223"/>
      <c r="I25" s="1295">
        <f>+F25+G25</f>
        <v>1</v>
      </c>
      <c r="L25" s="196"/>
      <c r="M25" s="174"/>
      <c r="N25" s="195"/>
      <c r="O25" s="195"/>
      <c r="P25" s="195"/>
      <c r="Q25" s="195"/>
      <c r="R25" s="195"/>
      <c r="S25" s="195"/>
      <c r="T25" s="203"/>
      <c r="U25" s="176"/>
      <c r="V25" s="176"/>
    </row>
    <row r="26" spans="1:22" ht="15.75" thickBot="1" x14ac:dyDescent="0.3">
      <c r="D26" s="180" t="s">
        <v>348</v>
      </c>
      <c r="E26" s="181"/>
      <c r="F26" s="1294"/>
      <c r="G26" s="1294"/>
      <c r="H26" s="223"/>
      <c r="I26" s="1296"/>
      <c r="L26" s="1297" t="s">
        <v>320</v>
      </c>
      <c r="M26" s="1298"/>
      <c r="N26" s="1298"/>
      <c r="O26" s="1298"/>
      <c r="P26" s="1299"/>
      <c r="Q26" s="195"/>
      <c r="R26" s="1297" t="s">
        <v>321</v>
      </c>
      <c r="S26" s="1298"/>
      <c r="T26" s="1300"/>
      <c r="U26" s="1298"/>
      <c r="V26" s="1299"/>
    </row>
    <row r="27" spans="1:22" ht="38.25" x14ac:dyDescent="0.25">
      <c r="D27" s="182"/>
      <c r="E27" s="116"/>
      <c r="F27" s="186"/>
      <c r="G27" s="186"/>
      <c r="H27" s="183"/>
      <c r="I27" s="184"/>
      <c r="L27" s="216" t="s">
        <v>322</v>
      </c>
      <c r="M27" s="217" t="s">
        <v>323</v>
      </c>
      <c r="N27" s="217" t="s">
        <v>324</v>
      </c>
      <c r="O27" s="217" t="s">
        <v>325</v>
      </c>
      <c r="P27" s="218" t="s">
        <v>326</v>
      </c>
      <c r="Q27" s="219"/>
      <c r="R27" s="220" t="s">
        <v>322</v>
      </c>
      <c r="S27" s="217" t="s">
        <v>323</v>
      </c>
      <c r="T27" s="217" t="s">
        <v>327</v>
      </c>
      <c r="U27" s="217" t="s">
        <v>325</v>
      </c>
      <c r="V27" s="218" t="s">
        <v>326</v>
      </c>
    </row>
    <row r="28" spans="1:22" x14ac:dyDescent="0.25">
      <c r="D28" s="182" t="s">
        <v>324</v>
      </c>
      <c r="E28" s="193">
        <f>+F25</f>
        <v>0.5</v>
      </c>
      <c r="F28" s="186"/>
      <c r="G28" s="186"/>
      <c r="H28" s="183"/>
      <c r="I28" s="184"/>
      <c r="L28" s="205" t="s">
        <v>328</v>
      </c>
      <c r="M28" s="206" t="s">
        <v>329</v>
      </c>
      <c r="N28" s="207" t="s">
        <v>330</v>
      </c>
      <c r="O28" s="208" t="s">
        <v>331</v>
      </c>
      <c r="P28" s="189" t="s">
        <v>332</v>
      </c>
      <c r="Q28" s="204"/>
      <c r="R28" s="209" t="s">
        <v>328</v>
      </c>
      <c r="S28" s="206" t="s">
        <v>333</v>
      </c>
      <c r="T28" s="179" t="s">
        <v>334</v>
      </c>
      <c r="U28" s="208" t="s">
        <v>331</v>
      </c>
      <c r="V28" s="189" t="s">
        <v>335</v>
      </c>
    </row>
    <row r="29" spans="1:22" ht="30" x14ac:dyDescent="0.25">
      <c r="D29" s="182" t="s">
        <v>327</v>
      </c>
      <c r="E29" s="193">
        <f>+G25</f>
        <v>0.5</v>
      </c>
      <c r="F29" s="186"/>
      <c r="G29" s="186"/>
      <c r="H29" s="183"/>
      <c r="I29" s="184"/>
      <c r="L29" s="205" t="s">
        <v>336</v>
      </c>
      <c r="M29" s="206" t="s">
        <v>329</v>
      </c>
      <c r="N29" s="207" t="s">
        <v>337</v>
      </c>
      <c r="O29" s="208" t="s">
        <v>338</v>
      </c>
      <c r="P29" s="189" t="s">
        <v>339</v>
      </c>
      <c r="Q29" s="204"/>
      <c r="R29" s="209" t="s">
        <v>336</v>
      </c>
      <c r="S29" s="206" t="s">
        <v>333</v>
      </c>
      <c r="T29" s="179" t="s">
        <v>337</v>
      </c>
      <c r="U29" s="208" t="s">
        <v>338</v>
      </c>
      <c r="V29" s="189" t="s">
        <v>340</v>
      </c>
    </row>
    <row r="30" spans="1:22" ht="16.5" thickBot="1" x14ac:dyDescent="0.3">
      <c r="C30" s="227" t="s">
        <v>351</v>
      </c>
      <c r="D30" s="182"/>
      <c r="E30" s="116"/>
      <c r="F30" s="186"/>
      <c r="G30" s="186"/>
      <c r="H30" s="183"/>
      <c r="I30" s="184"/>
      <c r="L30" s="210" t="s">
        <v>341</v>
      </c>
      <c r="M30" s="211" t="s">
        <v>329</v>
      </c>
      <c r="N30" s="212" t="s">
        <v>342</v>
      </c>
      <c r="O30" s="213" t="s">
        <v>343</v>
      </c>
      <c r="P30" s="214" t="s">
        <v>344</v>
      </c>
      <c r="Q30" s="204"/>
      <c r="R30" s="215" t="s">
        <v>341</v>
      </c>
      <c r="S30" s="211" t="s">
        <v>345</v>
      </c>
      <c r="T30" s="190" t="s">
        <v>346</v>
      </c>
      <c r="U30" s="213" t="s">
        <v>343</v>
      </c>
      <c r="V30" s="214" t="s">
        <v>332</v>
      </c>
    </row>
    <row r="31" spans="1:22" x14ac:dyDescent="0.25">
      <c r="D31" s="229" t="s">
        <v>352</v>
      </c>
      <c r="E31" s="116"/>
      <c r="F31" s="186"/>
      <c r="G31" s="186"/>
      <c r="H31" s="183"/>
      <c r="I31" s="184"/>
    </row>
    <row r="32" spans="1:22" x14ac:dyDescent="0.25">
      <c r="D32" s="228" t="s">
        <v>353</v>
      </c>
      <c r="E32" s="116"/>
      <c r="F32" s="186"/>
      <c r="G32" s="186"/>
      <c r="H32" s="183"/>
      <c r="I32" s="184"/>
    </row>
    <row r="33" spans="1:24" x14ac:dyDescent="0.25">
      <c r="D33" s="228" t="s">
        <v>354</v>
      </c>
      <c r="E33" s="192" t="s">
        <v>356</v>
      </c>
      <c r="F33" s="186"/>
      <c r="G33" s="186"/>
      <c r="H33" s="183"/>
      <c r="I33" s="184"/>
    </row>
    <row r="34" spans="1:24" s="170" customFormat="1" ht="16.5" customHeight="1" x14ac:dyDescent="0.3">
      <c r="A34" s="221"/>
      <c r="C34" s="191"/>
      <c r="D34" s="228" t="s">
        <v>355</v>
      </c>
      <c r="E34" s="185"/>
      <c r="F34" s="185"/>
      <c r="G34" s="185"/>
      <c r="H34" s="185"/>
      <c r="I34" s="185"/>
      <c r="K34" s="200"/>
      <c r="W34" s="200"/>
      <c r="X34" s="200"/>
    </row>
    <row r="35" spans="1:24" s="175" customFormat="1" ht="15.75" thickBot="1" x14ac:dyDescent="0.3">
      <c r="A35" s="197"/>
      <c r="C35" s="194" t="s">
        <v>357</v>
      </c>
      <c r="I35" s="171"/>
      <c r="J35" s="172"/>
      <c r="K35" s="172"/>
      <c r="W35" s="176"/>
      <c r="X35" s="174"/>
    </row>
    <row r="36" spans="1:24" s="175" customFormat="1" ht="47.25" thickBot="1" x14ac:dyDescent="0.3">
      <c r="A36" s="197">
        <v>111</v>
      </c>
      <c r="C36" s="1285"/>
      <c r="D36" s="1286"/>
      <c r="E36" s="1286"/>
      <c r="F36" s="1286"/>
      <c r="G36" s="1286"/>
      <c r="H36" s="1286"/>
      <c r="I36" s="1286"/>
      <c r="J36" s="1287"/>
      <c r="K36" s="172"/>
      <c r="W36" s="176"/>
      <c r="X36" s="177"/>
    </row>
    <row r="37" spans="1:24" s="175" customFormat="1" x14ac:dyDescent="0.25">
      <c r="A37" s="197"/>
      <c r="I37" s="171"/>
      <c r="W37" s="178"/>
    </row>
    <row r="38" spans="1:24" s="173" customFormat="1" x14ac:dyDescent="0.25">
      <c r="A38" s="222"/>
      <c r="I38" s="187"/>
      <c r="W38" s="179"/>
    </row>
    <row r="39" spans="1:24" s="173" customFormat="1" x14ac:dyDescent="0.25">
      <c r="A39" s="222"/>
      <c r="I39" s="187"/>
      <c r="W39" s="188"/>
    </row>
    <row r="40" spans="1:24" s="173" customFormat="1" ht="18" customHeight="1" x14ac:dyDescent="0.25">
      <c r="A40" s="222"/>
      <c r="I40" s="187"/>
      <c r="W40" s="188"/>
    </row>
    <row r="41" spans="1:24" s="173" customFormat="1" x14ac:dyDescent="0.25">
      <c r="A41" s="222"/>
      <c r="I41" s="187"/>
      <c r="W41" s="188"/>
    </row>
  </sheetData>
  <mergeCells count="37">
    <mergeCell ref="C14:D14"/>
    <mergeCell ref="I14:J14"/>
    <mergeCell ref="E5:F5"/>
    <mergeCell ref="G5:I5"/>
    <mergeCell ref="E6:F6"/>
    <mergeCell ref="E7:F7"/>
    <mergeCell ref="C10:D11"/>
    <mergeCell ref="E10:E11"/>
    <mergeCell ref="F10:H10"/>
    <mergeCell ref="I10:J11"/>
    <mergeCell ref="C12:D12"/>
    <mergeCell ref="C13:D13"/>
    <mergeCell ref="I13:J13"/>
    <mergeCell ref="C18:D18"/>
    <mergeCell ref="I18:J18"/>
    <mergeCell ref="C19:D19"/>
    <mergeCell ref="I19:J19"/>
    <mergeCell ref="C15:D15"/>
    <mergeCell ref="I15:J15"/>
    <mergeCell ref="C16:D16"/>
    <mergeCell ref="I16:J16"/>
    <mergeCell ref="C17:D17"/>
    <mergeCell ref="I17:J17"/>
    <mergeCell ref="C22:D22"/>
    <mergeCell ref="I22:J22"/>
    <mergeCell ref="C20:D20"/>
    <mergeCell ref="I20:J20"/>
    <mergeCell ref="C21:D21"/>
    <mergeCell ref="I21:J21"/>
    <mergeCell ref="C36:J36"/>
    <mergeCell ref="L24:P24"/>
    <mergeCell ref="R24:V24"/>
    <mergeCell ref="F25:F26"/>
    <mergeCell ref="G25:G26"/>
    <mergeCell ref="I25:I26"/>
    <mergeCell ref="L26:P26"/>
    <mergeCell ref="R26:V26"/>
  </mergeCells>
  <conditionalFormatting sqref="C13:D21">
    <cfRule type="duplicateValues" dxfId="48" priority="458"/>
  </conditionalFormatting>
  <dataValidations count="1">
    <dataValidation type="list" allowBlank="1" showInputMessage="1" showErrorMessage="1" sqref="E13:E23" xr:uid="{00000000-0002-0000-3B00-000000000000}">
      <formula1>$G$6:$G$8</formula1>
    </dataValidation>
  </dataValidation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FF0066"/>
  </sheetPr>
  <dimension ref="A1:R48"/>
  <sheetViews>
    <sheetView workbookViewId="0">
      <selection activeCell="B12" sqref="B12:D12"/>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7.28515625" style="76" customWidth="1"/>
  </cols>
  <sheetData>
    <row r="1" spans="1:17" ht="21" x14ac:dyDescent="0.35">
      <c r="D1" s="1180" t="s">
        <v>82</v>
      </c>
      <c r="E1" s="1180"/>
      <c r="F1" s="1180"/>
      <c r="G1" s="1180"/>
      <c r="H1" s="1180"/>
      <c r="I1" s="1180"/>
      <c r="J1" s="1180"/>
      <c r="K1" s="1180"/>
      <c r="L1" s="1180"/>
      <c r="M1" s="1180"/>
      <c r="N1" s="1180"/>
      <c r="O1" s="1180"/>
      <c r="P1" s="1180"/>
    </row>
    <row r="2" spans="1:17" ht="22.5" customHeight="1" x14ac:dyDescent="0.35">
      <c r="D2" s="1180" t="s">
        <v>83</v>
      </c>
      <c r="E2" s="1180"/>
      <c r="F2" s="1180"/>
      <c r="G2" s="1180"/>
      <c r="H2" s="1180"/>
      <c r="I2" s="1180"/>
      <c r="J2" s="1180"/>
      <c r="K2" s="1180"/>
      <c r="L2" s="1180"/>
      <c r="M2" s="1180"/>
      <c r="N2" s="1180"/>
      <c r="O2" s="1180"/>
      <c r="P2" s="1180"/>
      <c r="Q2" s="1173" t="s">
        <v>2512</v>
      </c>
    </row>
    <row r="3" spans="1:17" ht="15.75" customHeight="1" x14ac:dyDescent="0.3">
      <c r="D3" s="99"/>
      <c r="E3" s="99"/>
      <c r="F3" s="99"/>
      <c r="G3" s="99"/>
      <c r="H3" s="99"/>
      <c r="I3" s="99"/>
      <c r="J3" s="99"/>
      <c r="K3" s="99"/>
      <c r="L3" s="99"/>
      <c r="M3" s="99"/>
      <c r="N3" s="99"/>
      <c r="O3" s="1176" t="s">
        <v>154</v>
      </c>
      <c r="P3" s="99"/>
      <c r="Q3" s="1174"/>
    </row>
    <row r="4" spans="1:17" s="56" customFormat="1" ht="15.75" customHeight="1" x14ac:dyDescent="0.25">
      <c r="A4" s="75"/>
      <c r="B4" s="53" t="s">
        <v>84</v>
      </c>
      <c r="C4" s="53"/>
      <c r="D4" s="56" t="s">
        <v>150</v>
      </c>
      <c r="O4" s="1176"/>
      <c r="Q4" s="1175"/>
    </row>
    <row r="5" spans="1:17" s="56" customFormat="1" ht="15.75" customHeight="1" thickBot="1" x14ac:dyDescent="0.3">
      <c r="A5" s="75"/>
      <c r="B5" s="53" t="s">
        <v>85</v>
      </c>
      <c r="C5" s="53"/>
      <c r="D5" s="56" t="s">
        <v>3078</v>
      </c>
      <c r="H5" s="1177" t="s">
        <v>162</v>
      </c>
      <c r="I5" s="1177"/>
      <c r="J5" s="1177"/>
      <c r="K5" s="1177"/>
      <c r="L5" s="287"/>
      <c r="M5" s="287" t="s">
        <v>147</v>
      </c>
      <c r="N5" s="1177"/>
      <c r="O5" s="1177"/>
      <c r="P5" s="1177"/>
      <c r="Q5" s="129"/>
    </row>
    <row r="6" spans="1:17" s="56" customFormat="1" ht="15.75" x14ac:dyDescent="0.25">
      <c r="A6" s="75"/>
      <c r="B6" s="53" t="s">
        <v>86</v>
      </c>
      <c r="C6" s="53"/>
      <c r="D6" s="72" t="s">
        <v>1028</v>
      </c>
      <c r="H6" s="1181" t="s">
        <v>161</v>
      </c>
      <c r="I6" s="1181"/>
      <c r="J6" s="1181"/>
      <c r="K6" s="1181"/>
      <c r="L6" s="288"/>
      <c r="M6" s="288"/>
      <c r="N6" s="1301" t="s">
        <v>2779</v>
      </c>
      <c r="O6" s="1302"/>
      <c r="P6" s="1302"/>
      <c r="Q6" s="82" t="s">
        <v>159</v>
      </c>
    </row>
    <row r="7" spans="1:17" s="56" customFormat="1" ht="15.75" x14ac:dyDescent="0.25">
      <c r="A7" s="75"/>
      <c r="B7" s="53" t="s">
        <v>87</v>
      </c>
      <c r="C7" s="53"/>
      <c r="D7" s="56" t="s">
        <v>151</v>
      </c>
      <c r="E7" s="72" t="s">
        <v>163</v>
      </c>
      <c r="H7" s="1178">
        <v>45162</v>
      </c>
      <c r="I7" s="1179"/>
      <c r="J7" s="1179"/>
      <c r="K7" s="1179"/>
      <c r="L7" s="1178">
        <v>45162</v>
      </c>
      <c r="M7" s="1178"/>
      <c r="N7" s="1303"/>
      <c r="O7" s="1244"/>
      <c r="P7" s="1244"/>
      <c r="Q7" s="83" t="s">
        <v>160</v>
      </c>
    </row>
    <row r="8" spans="1:17" s="56" customFormat="1" ht="16.5" thickBot="1" x14ac:dyDescent="0.3">
      <c r="A8" s="75"/>
      <c r="B8" s="53" t="s">
        <v>88</v>
      </c>
      <c r="C8" s="53"/>
      <c r="D8" s="56" t="s">
        <v>152</v>
      </c>
      <c r="E8" s="72" t="s">
        <v>163</v>
      </c>
      <c r="H8" s="1178">
        <f>+H7+20</f>
        <v>45182</v>
      </c>
      <c r="I8" s="1179"/>
      <c r="J8" s="1179"/>
      <c r="K8" s="1179"/>
      <c r="L8" s="1178">
        <f>+L7+1</f>
        <v>45163</v>
      </c>
      <c r="M8" s="1178"/>
      <c r="N8" s="1245"/>
      <c r="O8" s="1246"/>
      <c r="P8" s="1246"/>
      <c r="Q8" s="80"/>
    </row>
    <row r="9" spans="1:17" s="56" customFormat="1" ht="17.25" x14ac:dyDescent="0.25">
      <c r="A9" s="75">
        <v>1</v>
      </c>
      <c r="B9" s="1187" t="s">
        <v>166</v>
      </c>
      <c r="C9" s="1187"/>
      <c r="D9" s="1188" t="s">
        <v>878</v>
      </c>
      <c r="E9" s="1188"/>
      <c r="F9" s="1188"/>
      <c r="G9" s="1188"/>
      <c r="H9" s="1188"/>
      <c r="I9" s="1188"/>
      <c r="J9" s="1188"/>
      <c r="K9" s="1188"/>
      <c r="L9" s="1188"/>
      <c r="M9" s="1188"/>
      <c r="N9" s="1188"/>
      <c r="O9" s="1188"/>
      <c r="P9" s="1188"/>
      <c r="Q9" s="1188"/>
    </row>
    <row r="10" spans="1:17" s="56" customFormat="1" ht="33" x14ac:dyDescent="0.25">
      <c r="A10" s="75">
        <v>11</v>
      </c>
      <c r="B10" s="1187"/>
      <c r="C10" s="1187"/>
      <c r="D10" s="1188" t="s">
        <v>879</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169</v>
      </c>
      <c r="E13" s="757" t="s">
        <v>2057</v>
      </c>
      <c r="H13" s="88"/>
      <c r="I13" s="89" t="s">
        <v>155</v>
      </c>
      <c r="K13" s="88"/>
      <c r="L13" s="88"/>
      <c r="N13" s="95" t="s">
        <v>134</v>
      </c>
      <c r="O13" s="89"/>
    </row>
    <row r="14" spans="1:17" s="86" customFormat="1" ht="12.75" x14ac:dyDescent="0.2">
      <c r="A14" s="754"/>
      <c r="B14" s="84" t="s">
        <v>140</v>
      </c>
      <c r="C14" s="86" t="s">
        <v>92</v>
      </c>
      <c r="D14" s="86" t="s">
        <v>170</v>
      </c>
      <c r="H14" s="88"/>
      <c r="I14" s="89" t="s">
        <v>147</v>
      </c>
      <c r="J14" s="87"/>
      <c r="K14" s="88"/>
      <c r="L14" s="88"/>
      <c r="M14" s="96" t="s">
        <v>136</v>
      </c>
      <c r="N14" s="93" t="s">
        <v>157</v>
      </c>
      <c r="O14" s="89"/>
    </row>
    <row r="15" spans="1:17" s="86" customFormat="1" ht="12.75" x14ac:dyDescent="0.2">
      <c r="A15" s="754"/>
      <c r="B15" s="84" t="s">
        <v>136</v>
      </c>
      <c r="C15" s="86" t="s">
        <v>93</v>
      </c>
      <c r="D15" s="86" t="s">
        <v>171</v>
      </c>
      <c r="H15" s="88"/>
      <c r="I15" s="89" t="s">
        <v>148</v>
      </c>
      <c r="J15" s="87"/>
      <c r="K15" s="88"/>
      <c r="L15" s="88"/>
      <c r="M15" s="96" t="s">
        <v>137</v>
      </c>
      <c r="N15" s="93" t="s">
        <v>156</v>
      </c>
      <c r="O15" s="89"/>
    </row>
    <row r="16" spans="1:17" s="86" customFormat="1" ht="12.75" x14ac:dyDescent="0.2">
      <c r="A16" s="754"/>
      <c r="C16" s="84"/>
      <c r="D16" s="86" t="s">
        <v>172</v>
      </c>
      <c r="H16" s="88"/>
      <c r="I16" s="89"/>
      <c r="J16" s="87"/>
      <c r="K16" s="88"/>
      <c r="L16" s="88"/>
      <c r="M16" s="96" t="s">
        <v>138</v>
      </c>
      <c r="N16" s="95" t="s">
        <v>135</v>
      </c>
      <c r="O16" s="89"/>
    </row>
    <row r="17" spans="1:18" s="86" customFormat="1" ht="6.75" customHeight="1"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
      <c r="C20" s="1260" t="s">
        <v>458</v>
      </c>
      <c r="D20" s="1261"/>
      <c r="E20" s="109"/>
      <c r="F20" s="110"/>
      <c r="G20" s="110"/>
      <c r="H20" s="110"/>
      <c r="I20" s="110"/>
      <c r="J20" s="110"/>
      <c r="K20" s="110"/>
      <c r="L20" s="111"/>
      <c r="M20" s="117"/>
      <c r="N20" s="109"/>
      <c r="O20" s="110"/>
      <c r="P20" s="110"/>
      <c r="Q20" s="108"/>
      <c r="R20"/>
    </row>
    <row r="21" spans="1:18" s="56" customFormat="1" ht="16.5" customHeight="1" x14ac:dyDescent="0.25">
      <c r="A21" s="75">
        <v>1</v>
      </c>
      <c r="C21" s="1264" t="s">
        <v>881</v>
      </c>
      <c r="D21" s="1265"/>
      <c r="E21" s="118"/>
      <c r="F21" s="119"/>
      <c r="G21" s="119"/>
      <c r="H21" s="119"/>
      <c r="I21" s="119"/>
      <c r="J21" s="119"/>
      <c r="K21" s="119"/>
      <c r="L21" s="107" t="s">
        <v>2350</v>
      </c>
      <c r="M21" s="112">
        <v>1</v>
      </c>
      <c r="N21" s="118"/>
      <c r="O21" s="119"/>
      <c r="P21" s="119"/>
      <c r="Q21" s="120"/>
      <c r="R21"/>
    </row>
    <row r="22" spans="1:18" s="56" customFormat="1" ht="48.75" x14ac:dyDescent="0.25">
      <c r="A22" s="75">
        <v>111</v>
      </c>
      <c r="B22" s="103"/>
      <c r="C22" s="1264" t="s">
        <v>882</v>
      </c>
      <c r="D22" s="1265"/>
      <c r="E22" s="118"/>
      <c r="F22" s="119"/>
      <c r="G22" s="119"/>
      <c r="H22" s="119"/>
      <c r="I22" s="119"/>
      <c r="J22" s="119"/>
      <c r="K22" s="119"/>
      <c r="L22" s="107" t="s">
        <v>2350</v>
      </c>
      <c r="M22" s="121"/>
      <c r="N22" s="118"/>
      <c r="O22" s="119"/>
      <c r="P22" s="119"/>
      <c r="Q22" s="120"/>
    </row>
    <row r="23" spans="1:18" s="56" customFormat="1" ht="33.75" customHeight="1" x14ac:dyDescent="0.25">
      <c r="A23" s="75">
        <v>11</v>
      </c>
      <c r="B23" s="103"/>
      <c r="C23" s="1264" t="s">
        <v>883</v>
      </c>
      <c r="D23" s="1265"/>
      <c r="E23" s="118"/>
      <c r="F23" s="119"/>
      <c r="G23" s="119"/>
      <c r="H23" s="119"/>
      <c r="I23" s="119"/>
      <c r="J23" s="119"/>
      <c r="K23" s="119"/>
      <c r="L23" s="107" t="s">
        <v>2350</v>
      </c>
      <c r="M23" s="121"/>
      <c r="N23" s="118"/>
      <c r="O23" s="119"/>
      <c r="P23" s="119"/>
      <c r="Q23" s="120"/>
    </row>
    <row r="24" spans="1:18" s="56" customFormat="1" ht="33" x14ac:dyDescent="0.25">
      <c r="A24" s="75">
        <v>11</v>
      </c>
      <c r="B24" s="103"/>
      <c r="C24" s="1264" t="s">
        <v>884</v>
      </c>
      <c r="D24" s="1265"/>
      <c r="E24" s="118"/>
      <c r="F24" s="119"/>
      <c r="G24" s="119"/>
      <c r="H24" s="119"/>
      <c r="I24" s="119"/>
      <c r="J24" s="119"/>
      <c r="K24" s="119"/>
      <c r="L24" s="107" t="s">
        <v>2350</v>
      </c>
      <c r="M24" s="121"/>
      <c r="N24" s="118"/>
      <c r="O24" s="119"/>
      <c r="P24" s="119"/>
      <c r="Q24" s="120"/>
    </row>
    <row r="25" spans="1:18" s="56" customFormat="1" ht="80.25" x14ac:dyDescent="0.25">
      <c r="A25" s="75">
        <v>11111</v>
      </c>
      <c r="B25" s="103"/>
      <c r="C25" s="1264" t="s">
        <v>885</v>
      </c>
      <c r="D25" s="1265"/>
      <c r="E25" s="118"/>
      <c r="F25" s="119"/>
      <c r="G25" s="119"/>
      <c r="H25" s="119"/>
      <c r="I25" s="119"/>
      <c r="J25" s="119"/>
      <c r="K25" s="119"/>
      <c r="L25" s="123"/>
      <c r="M25" s="121"/>
      <c r="N25" s="118"/>
      <c r="O25" s="119"/>
      <c r="P25" s="119"/>
      <c r="Q25" s="120"/>
    </row>
    <row r="26" spans="1:18" s="56" customFormat="1" ht="33" x14ac:dyDescent="0.25">
      <c r="A26" s="75">
        <v>11</v>
      </c>
      <c r="B26" s="103"/>
      <c r="C26" s="1264" t="s">
        <v>886</v>
      </c>
      <c r="D26" s="1265"/>
      <c r="E26" s="118"/>
      <c r="F26" s="119"/>
      <c r="G26" s="119"/>
      <c r="H26" s="119"/>
      <c r="I26" s="119"/>
      <c r="J26" s="119"/>
      <c r="K26" s="119"/>
      <c r="L26" s="107" t="s">
        <v>2350</v>
      </c>
      <c r="M26" s="121"/>
      <c r="N26" s="118"/>
      <c r="O26" s="119"/>
      <c r="P26" s="119"/>
      <c r="Q26" s="120"/>
    </row>
    <row r="27" spans="1:18" s="56" customFormat="1" ht="33" x14ac:dyDescent="0.25">
      <c r="A27" s="75">
        <v>11</v>
      </c>
      <c r="B27" s="103"/>
      <c r="C27" s="1264" t="s">
        <v>2982</v>
      </c>
      <c r="D27" s="1265"/>
      <c r="E27" s="118"/>
      <c r="F27" s="119"/>
      <c r="G27" s="119"/>
      <c r="H27" s="119"/>
      <c r="I27" s="119"/>
      <c r="J27" s="119"/>
      <c r="K27" s="119"/>
      <c r="L27" s="107" t="s">
        <v>2350</v>
      </c>
      <c r="M27" s="121"/>
      <c r="N27" s="118"/>
      <c r="O27" s="119"/>
      <c r="P27" s="119"/>
      <c r="Q27" s="120"/>
    </row>
    <row r="28" spans="1:18" s="56" customFormat="1" ht="16.5" customHeight="1" x14ac:dyDescent="0.25">
      <c r="A28" s="75"/>
      <c r="B28" s="103"/>
      <c r="C28" s="1264" t="s">
        <v>887</v>
      </c>
      <c r="D28" s="1265"/>
      <c r="E28" s="118"/>
      <c r="F28" s="119"/>
      <c r="G28" s="119"/>
      <c r="H28" s="119"/>
      <c r="I28" s="119"/>
      <c r="J28" s="119"/>
      <c r="K28" s="119"/>
      <c r="L28" s="107" t="s">
        <v>2350</v>
      </c>
      <c r="M28" s="121"/>
      <c r="N28" s="118"/>
      <c r="O28" s="119"/>
      <c r="P28" s="119"/>
      <c r="Q28" s="120"/>
    </row>
    <row r="29" spans="1:18" s="56" customFormat="1" ht="17.25" x14ac:dyDescent="0.25">
      <c r="A29" s="75">
        <v>1</v>
      </c>
      <c r="B29" s="103"/>
      <c r="C29" s="1454" t="s">
        <v>888</v>
      </c>
      <c r="D29" s="1455"/>
      <c r="E29" s="118"/>
      <c r="F29" s="119"/>
      <c r="G29" s="119"/>
      <c r="H29" s="119"/>
      <c r="I29" s="119"/>
      <c r="J29" s="119"/>
      <c r="K29" s="119"/>
      <c r="L29" s="107" t="s">
        <v>2350</v>
      </c>
      <c r="M29" s="121"/>
      <c r="N29" s="118"/>
      <c r="O29" s="119"/>
      <c r="P29" s="119"/>
      <c r="Q29" s="120"/>
    </row>
    <row r="30" spans="1:18" s="56" customFormat="1" ht="33" x14ac:dyDescent="0.25">
      <c r="A30" s="75">
        <v>11</v>
      </c>
      <c r="B30" s="103"/>
      <c r="C30" s="1264" t="s">
        <v>665</v>
      </c>
      <c r="D30" s="1265"/>
      <c r="E30" s="118"/>
      <c r="F30" s="119"/>
      <c r="G30" s="119"/>
      <c r="H30" s="119"/>
      <c r="I30" s="119"/>
      <c r="J30" s="119"/>
      <c r="K30" s="119"/>
      <c r="L30" s="107" t="s">
        <v>2350</v>
      </c>
      <c r="M30" s="121"/>
      <c r="N30" s="118"/>
      <c r="O30" s="119"/>
      <c r="P30" s="119"/>
      <c r="Q30" s="120"/>
    </row>
    <row r="31" spans="1:18" s="56" customFormat="1" ht="15.75" x14ac:dyDescent="0.25">
      <c r="A31" s="75"/>
      <c r="B31" s="103"/>
      <c r="C31" s="1454" t="s">
        <v>889</v>
      </c>
      <c r="D31" s="1455"/>
      <c r="E31" s="118"/>
      <c r="F31" s="119"/>
      <c r="G31" s="119"/>
      <c r="H31" s="119"/>
      <c r="I31" s="119"/>
      <c r="J31" s="119"/>
      <c r="K31" s="119"/>
      <c r="L31" s="107" t="s">
        <v>2350</v>
      </c>
      <c r="M31" s="121"/>
      <c r="N31" s="118"/>
      <c r="O31" s="119"/>
      <c r="P31" s="119"/>
      <c r="Q31" s="120"/>
    </row>
    <row r="32" spans="1:18" s="56" customFormat="1" ht="15.75" x14ac:dyDescent="0.25">
      <c r="A32" s="75"/>
      <c r="B32" s="103"/>
      <c r="C32" s="1264" t="s">
        <v>890</v>
      </c>
      <c r="D32" s="1265"/>
      <c r="E32" s="118"/>
      <c r="F32" s="119"/>
      <c r="G32" s="119"/>
      <c r="H32" s="119"/>
      <c r="I32" s="119"/>
      <c r="J32" s="119"/>
      <c r="K32" s="119"/>
      <c r="L32" s="107" t="s">
        <v>2350</v>
      </c>
      <c r="M32" s="121"/>
      <c r="N32" s="118"/>
      <c r="O32" s="119"/>
      <c r="P32" s="119"/>
      <c r="Q32" s="120"/>
    </row>
    <row r="33" spans="1:18" s="56" customFormat="1" ht="15.75" x14ac:dyDescent="0.25">
      <c r="A33" s="75"/>
      <c r="B33" s="103"/>
      <c r="C33" s="1264" t="s">
        <v>891</v>
      </c>
      <c r="D33" s="1265"/>
      <c r="E33" s="118"/>
      <c r="F33" s="119"/>
      <c r="G33" s="119"/>
      <c r="H33" s="119"/>
      <c r="I33" s="119"/>
      <c r="J33" s="119"/>
      <c r="K33" s="119"/>
      <c r="L33" s="107" t="s">
        <v>2350</v>
      </c>
      <c r="M33" s="121"/>
      <c r="N33" s="118"/>
      <c r="O33" s="119"/>
      <c r="P33" s="119"/>
      <c r="Q33" s="120"/>
    </row>
    <row r="34" spans="1:18" s="56" customFormat="1" ht="64.5" x14ac:dyDescent="0.25">
      <c r="A34" s="75">
        <v>1111</v>
      </c>
      <c r="B34" s="103"/>
      <c r="C34" s="1264" t="s">
        <v>2983</v>
      </c>
      <c r="D34" s="1265"/>
      <c r="E34" s="118"/>
      <c r="F34" s="119"/>
      <c r="G34" s="119"/>
      <c r="H34" s="119"/>
      <c r="I34" s="119"/>
      <c r="J34" s="119"/>
      <c r="K34" s="119"/>
      <c r="L34" s="123"/>
      <c r="M34" s="121"/>
      <c r="N34" s="118"/>
      <c r="O34" s="119"/>
      <c r="P34" s="119"/>
      <c r="Q34" s="120"/>
    </row>
    <row r="35" spans="1:18" s="56" customFormat="1" ht="15.75" x14ac:dyDescent="0.25">
      <c r="A35" s="75"/>
      <c r="B35" s="103"/>
      <c r="C35" s="1264" t="s">
        <v>892</v>
      </c>
      <c r="D35" s="1265"/>
      <c r="E35" s="118"/>
      <c r="F35" s="119"/>
      <c r="G35" s="119"/>
      <c r="H35" s="119"/>
      <c r="I35" s="119"/>
      <c r="J35" s="119"/>
      <c r="K35" s="119"/>
      <c r="L35" s="107" t="s">
        <v>2350</v>
      </c>
      <c r="M35" s="121"/>
      <c r="N35" s="118"/>
      <c r="O35" s="119"/>
      <c r="P35" s="119"/>
      <c r="Q35" s="120"/>
    </row>
    <row r="36" spans="1:18" s="56" customFormat="1" ht="17.25" x14ac:dyDescent="0.25">
      <c r="A36" s="75">
        <v>1</v>
      </c>
      <c r="B36" s="103"/>
      <c r="C36" s="1264" t="s">
        <v>893</v>
      </c>
      <c r="D36" s="1265"/>
      <c r="E36" s="118"/>
      <c r="F36" s="119"/>
      <c r="G36" s="119"/>
      <c r="H36" s="119"/>
      <c r="I36" s="119"/>
      <c r="J36" s="119"/>
      <c r="K36" s="119"/>
      <c r="L36" s="107" t="s">
        <v>2350</v>
      </c>
      <c r="M36" s="121"/>
      <c r="N36" s="118"/>
      <c r="O36" s="119"/>
      <c r="P36" s="119"/>
      <c r="Q36" s="120"/>
    </row>
    <row r="37" spans="1:18" s="56" customFormat="1" ht="15.75" x14ac:dyDescent="0.25">
      <c r="A37" s="75"/>
      <c r="B37" s="103"/>
      <c r="C37" s="297" t="s">
        <v>821</v>
      </c>
      <c r="D37" s="296"/>
      <c r="E37" s="118"/>
      <c r="F37" s="119"/>
      <c r="G37" s="119"/>
      <c r="H37" s="119"/>
      <c r="I37" s="119"/>
      <c r="J37" s="119"/>
      <c r="K37" s="119"/>
      <c r="L37" s="107"/>
      <c r="M37" s="121"/>
      <c r="N37" s="118"/>
      <c r="O37" s="119"/>
      <c r="P37" s="119"/>
      <c r="Q37" s="120"/>
    </row>
    <row r="38" spans="1:18" s="56" customFormat="1" ht="33" x14ac:dyDescent="0.25">
      <c r="A38" s="75">
        <v>11</v>
      </c>
      <c r="B38" s="103"/>
      <c r="C38" s="1264" t="s">
        <v>894</v>
      </c>
      <c r="D38" s="1265"/>
      <c r="E38" s="118"/>
      <c r="F38" s="119"/>
      <c r="G38" s="119"/>
      <c r="H38" s="119"/>
      <c r="I38" s="119"/>
      <c r="J38" s="119"/>
      <c r="K38" s="119"/>
      <c r="L38" s="107" t="s">
        <v>2350</v>
      </c>
      <c r="M38" s="121"/>
      <c r="N38" s="118"/>
      <c r="O38" s="119"/>
      <c r="P38" s="119"/>
      <c r="Q38" s="120"/>
    </row>
    <row r="39" spans="1:18" s="56" customFormat="1" ht="33" x14ac:dyDescent="0.25">
      <c r="A39" s="75">
        <v>11</v>
      </c>
      <c r="B39" s="103"/>
      <c r="C39" s="1264" t="s">
        <v>895</v>
      </c>
      <c r="D39" s="1265"/>
      <c r="E39" s="118"/>
      <c r="F39" s="119"/>
      <c r="G39" s="119"/>
      <c r="H39" s="119"/>
      <c r="I39" s="119"/>
      <c r="J39" s="119"/>
      <c r="K39" s="119"/>
      <c r="L39" s="107" t="s">
        <v>2350</v>
      </c>
      <c r="M39" s="121"/>
      <c r="N39" s="118"/>
      <c r="O39" s="119"/>
      <c r="P39" s="119"/>
      <c r="Q39" s="120"/>
    </row>
    <row r="40" spans="1:18" s="56" customFormat="1" ht="15.75" x14ac:dyDescent="0.25">
      <c r="A40" s="75"/>
      <c r="B40" s="103"/>
      <c r="C40" s="1264" t="s">
        <v>676</v>
      </c>
      <c r="D40" s="1265"/>
      <c r="E40" s="118"/>
      <c r="F40" s="119"/>
      <c r="G40" s="119"/>
      <c r="H40" s="119"/>
      <c r="I40" s="119"/>
      <c r="J40" s="119"/>
      <c r="K40" s="119"/>
      <c r="L40" s="107" t="s">
        <v>2350</v>
      </c>
      <c r="M40" s="121"/>
      <c r="N40" s="118"/>
      <c r="O40" s="119"/>
      <c r="P40" s="119"/>
      <c r="Q40" s="120"/>
    </row>
    <row r="41" spans="1:18" s="56" customFormat="1" ht="16.5" thickBot="1" x14ac:dyDescent="0.3">
      <c r="A41" s="75"/>
      <c r="B41" s="103"/>
      <c r="C41" s="1206"/>
      <c r="D41" s="1207"/>
      <c r="E41" s="124"/>
      <c r="F41" s="125"/>
      <c r="G41" s="125"/>
      <c r="H41" s="125"/>
      <c r="I41" s="125"/>
      <c r="J41" s="125"/>
      <c r="K41" s="125"/>
      <c r="L41" s="126"/>
      <c r="M41" s="127"/>
      <c r="N41" s="124"/>
      <c r="O41" s="125"/>
      <c r="P41" s="125"/>
      <c r="Q41" s="128"/>
      <c r="R41"/>
    </row>
    <row r="42" spans="1:18" s="56" customFormat="1" ht="16.5" thickBot="1" x14ac:dyDescent="0.3">
      <c r="A42" s="75"/>
      <c r="C42" s="1208" t="s">
        <v>236</v>
      </c>
      <c r="D42" s="1208"/>
      <c r="Q42" s="129"/>
      <c r="R42"/>
    </row>
    <row r="43" spans="1:18" s="56" customFormat="1" ht="49.5" thickBot="1" x14ac:dyDescent="0.3">
      <c r="A43" s="75">
        <v>111</v>
      </c>
      <c r="C43" s="1182"/>
      <c r="D43" s="1183"/>
      <c r="E43" s="1183"/>
      <c r="F43" s="1183"/>
      <c r="G43" s="1183"/>
      <c r="H43" s="1183"/>
      <c r="I43" s="1183"/>
      <c r="J43" s="1183"/>
      <c r="K43" s="1183"/>
      <c r="L43" s="1183"/>
      <c r="M43" s="1183"/>
      <c r="N43" s="1183"/>
      <c r="O43" s="1183"/>
      <c r="P43" s="1183"/>
      <c r="Q43" s="1184"/>
      <c r="R43"/>
    </row>
    <row r="44" spans="1:18" s="56" customFormat="1" ht="15.75" x14ac:dyDescent="0.25">
      <c r="A44" s="75"/>
      <c r="Q44" s="129"/>
      <c r="R44"/>
    </row>
    <row r="45" spans="1:18" s="56" customFormat="1" ht="15.75" x14ac:dyDescent="0.25">
      <c r="A45" s="75"/>
      <c r="Q45" s="129"/>
      <c r="R45"/>
    </row>
    <row r="46" spans="1:18" s="56" customFormat="1" ht="15.75" x14ac:dyDescent="0.25">
      <c r="A46" s="75"/>
      <c r="Q46" s="129"/>
      <c r="R46"/>
    </row>
    <row r="47" spans="1:18" s="56" customFormat="1" ht="15.75" x14ac:dyDescent="0.25">
      <c r="A47" s="75"/>
      <c r="Q47" s="129"/>
      <c r="R47"/>
    </row>
    <row r="48" spans="1:18" s="56" customFormat="1" ht="15.75" x14ac:dyDescent="0.25">
      <c r="A48" s="75"/>
      <c r="Q48" s="129"/>
      <c r="R48"/>
    </row>
  </sheetData>
  <mergeCells count="46">
    <mergeCell ref="Q2:Q4"/>
    <mergeCell ref="O3:O4"/>
    <mergeCell ref="H5:K5"/>
    <mergeCell ref="N5:P5"/>
    <mergeCell ref="H8:K8"/>
    <mergeCell ref="L8:M8"/>
    <mergeCell ref="N8:P8"/>
    <mergeCell ref="D1:P1"/>
    <mergeCell ref="D2:P2"/>
    <mergeCell ref="H6:K6"/>
    <mergeCell ref="N6:P6"/>
    <mergeCell ref="H7:K7"/>
    <mergeCell ref="L7:M7"/>
    <mergeCell ref="N7:P7"/>
    <mergeCell ref="B9:C10"/>
    <mergeCell ref="D9:Q9"/>
    <mergeCell ref="D10:Q10"/>
    <mergeCell ref="B12:D12"/>
    <mergeCell ref="C18:D19"/>
    <mergeCell ref="E18:K18"/>
    <mergeCell ref="L18:M19"/>
    <mergeCell ref="N18:P18"/>
    <mergeCell ref="Q18:Q19"/>
    <mergeCell ref="C32:D32"/>
    <mergeCell ref="C20:D20"/>
    <mergeCell ref="C21:D21"/>
    <mergeCell ref="C22:D22"/>
    <mergeCell ref="C23:D23"/>
    <mergeCell ref="C24:D24"/>
    <mergeCell ref="C25:D25"/>
    <mergeCell ref="C26:D26"/>
    <mergeCell ref="C28:D28"/>
    <mergeCell ref="C29:D29"/>
    <mergeCell ref="C30:D30"/>
    <mergeCell ref="C31:D31"/>
    <mergeCell ref="C27:D27"/>
    <mergeCell ref="C41:D41"/>
    <mergeCell ref="C42:D42"/>
    <mergeCell ref="C43:Q43"/>
    <mergeCell ref="C33:D33"/>
    <mergeCell ref="C34:D34"/>
    <mergeCell ref="C35:D35"/>
    <mergeCell ref="C36:D36"/>
    <mergeCell ref="C38:D38"/>
    <mergeCell ref="C39:D39"/>
    <mergeCell ref="C40:D40"/>
  </mergeCells>
  <conditionalFormatting sqref="C27:D27">
    <cfRule type="duplicateValues" dxfId="47" priority="1"/>
    <cfRule type="duplicateValues" dxfId="46" priority="2"/>
    <cfRule type="duplicateValues" dxfId="45" priority="3"/>
  </conditionalFormatting>
  <conditionalFormatting sqref="C20:D26 C28:D41">
    <cfRule type="duplicateValues" dxfId="44" priority="465"/>
    <cfRule type="duplicateValues" dxfId="43" priority="466"/>
    <cfRule type="duplicateValues" dxfId="42" priority="467"/>
  </conditionalFormatting>
  <dataValidations count="1">
    <dataValidation type="list" allowBlank="1" showInputMessage="1" showErrorMessage="1" sqref="Q21:Q40" xr:uid="{00000000-0002-0000-3C00-000000000000}">
      <formula1>$I$13:$I$15</formula1>
    </dataValidation>
  </dataValidation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66"/>
  </sheetPr>
  <dimension ref="A1:S35"/>
  <sheetViews>
    <sheetView workbookViewId="0">
      <selection activeCell="D14" sqref="D14"/>
    </sheetView>
  </sheetViews>
  <sheetFormatPr baseColWidth="10" defaultRowHeight="18.75" customHeight="1" x14ac:dyDescent="0.25"/>
  <cols>
    <col min="1" max="1" width="3.7109375" style="788" customWidth="1"/>
    <col min="2" max="2" width="27.7109375" style="824" customWidth="1"/>
    <col min="3" max="3" width="15.85546875" style="817" customWidth="1"/>
    <col min="4" max="4" width="82" style="825" customWidth="1"/>
    <col min="5" max="5" width="13.7109375" style="144" customWidth="1"/>
    <col min="6" max="6" width="16.42578125" style="144" customWidth="1"/>
    <col min="7" max="7" width="22.28515625" style="144" customWidth="1"/>
    <col min="8" max="8" width="21.28515625" style="144" customWidth="1"/>
    <col min="9" max="256" width="11.42578125" style="144"/>
    <col min="257" max="257" width="3.7109375" style="144" customWidth="1"/>
    <col min="258" max="258" width="27.7109375" style="144" customWidth="1"/>
    <col min="259" max="259" width="15.85546875" style="144" customWidth="1"/>
    <col min="260" max="260" width="82" style="144" customWidth="1"/>
    <col min="261" max="261" width="13.7109375" style="144" customWidth="1"/>
    <col min="262" max="262" width="16.42578125" style="144" customWidth="1"/>
    <col min="263" max="263" width="22.28515625" style="144" customWidth="1"/>
    <col min="264" max="264" width="21.28515625" style="144" customWidth="1"/>
    <col min="265" max="512" width="11.42578125" style="144"/>
    <col min="513" max="513" width="3.7109375" style="144" customWidth="1"/>
    <col min="514" max="514" width="27.7109375" style="144" customWidth="1"/>
    <col min="515" max="515" width="15.85546875" style="144" customWidth="1"/>
    <col min="516" max="516" width="82" style="144" customWidth="1"/>
    <col min="517" max="517" width="13.7109375" style="144" customWidth="1"/>
    <col min="518" max="518" width="16.42578125" style="144" customWidth="1"/>
    <col min="519" max="519" width="22.28515625" style="144" customWidth="1"/>
    <col min="520" max="520" width="21.28515625" style="144" customWidth="1"/>
    <col min="521" max="768" width="11.42578125" style="144"/>
    <col min="769" max="769" width="3.7109375" style="144" customWidth="1"/>
    <col min="770" max="770" width="27.7109375" style="144" customWidth="1"/>
    <col min="771" max="771" width="15.85546875" style="144" customWidth="1"/>
    <col min="772" max="772" width="82" style="144" customWidth="1"/>
    <col min="773" max="773" width="13.7109375" style="144" customWidth="1"/>
    <col min="774" max="774" width="16.42578125" style="144" customWidth="1"/>
    <col min="775" max="775" width="22.28515625" style="144" customWidth="1"/>
    <col min="776" max="776" width="21.28515625" style="144" customWidth="1"/>
    <col min="777" max="1024" width="11.42578125" style="144"/>
    <col min="1025" max="1025" width="3.7109375" style="144" customWidth="1"/>
    <col min="1026" max="1026" width="27.7109375" style="144" customWidth="1"/>
    <col min="1027" max="1027" width="15.85546875" style="144" customWidth="1"/>
    <col min="1028" max="1028" width="82" style="144" customWidth="1"/>
    <col min="1029" max="1029" width="13.7109375" style="144" customWidth="1"/>
    <col min="1030" max="1030" width="16.42578125" style="144" customWidth="1"/>
    <col min="1031" max="1031" width="22.28515625" style="144" customWidth="1"/>
    <col min="1032" max="1032" width="21.28515625" style="144" customWidth="1"/>
    <col min="1033" max="1280" width="11.42578125" style="144"/>
    <col min="1281" max="1281" width="3.7109375" style="144" customWidth="1"/>
    <col min="1282" max="1282" width="27.7109375" style="144" customWidth="1"/>
    <col min="1283" max="1283" width="15.85546875" style="144" customWidth="1"/>
    <col min="1284" max="1284" width="82" style="144" customWidth="1"/>
    <col min="1285" max="1285" width="13.7109375" style="144" customWidth="1"/>
    <col min="1286" max="1286" width="16.42578125" style="144" customWidth="1"/>
    <col min="1287" max="1287" width="22.28515625" style="144" customWidth="1"/>
    <col min="1288" max="1288" width="21.28515625" style="144" customWidth="1"/>
    <col min="1289" max="1536" width="11.42578125" style="144"/>
    <col min="1537" max="1537" width="3.7109375" style="144" customWidth="1"/>
    <col min="1538" max="1538" width="27.7109375" style="144" customWidth="1"/>
    <col min="1539" max="1539" width="15.85546875" style="144" customWidth="1"/>
    <col min="1540" max="1540" width="82" style="144" customWidth="1"/>
    <col min="1541" max="1541" width="13.7109375" style="144" customWidth="1"/>
    <col min="1542" max="1542" width="16.42578125" style="144" customWidth="1"/>
    <col min="1543" max="1543" width="22.28515625" style="144" customWidth="1"/>
    <col min="1544" max="1544" width="21.28515625" style="144" customWidth="1"/>
    <col min="1545" max="1792" width="11.42578125" style="144"/>
    <col min="1793" max="1793" width="3.7109375" style="144" customWidth="1"/>
    <col min="1794" max="1794" width="27.7109375" style="144" customWidth="1"/>
    <col min="1795" max="1795" width="15.85546875" style="144" customWidth="1"/>
    <col min="1796" max="1796" width="82" style="144" customWidth="1"/>
    <col min="1797" max="1797" width="13.7109375" style="144" customWidth="1"/>
    <col min="1798" max="1798" width="16.42578125" style="144" customWidth="1"/>
    <col min="1799" max="1799" width="22.28515625" style="144" customWidth="1"/>
    <col min="1800" max="1800" width="21.28515625" style="144" customWidth="1"/>
    <col min="1801" max="2048" width="11.42578125" style="144"/>
    <col min="2049" max="2049" width="3.7109375" style="144" customWidth="1"/>
    <col min="2050" max="2050" width="27.7109375" style="144" customWidth="1"/>
    <col min="2051" max="2051" width="15.85546875" style="144" customWidth="1"/>
    <col min="2052" max="2052" width="82" style="144" customWidth="1"/>
    <col min="2053" max="2053" width="13.7109375" style="144" customWidth="1"/>
    <col min="2054" max="2054" width="16.42578125" style="144" customWidth="1"/>
    <col min="2055" max="2055" width="22.28515625" style="144" customWidth="1"/>
    <col min="2056" max="2056" width="21.28515625" style="144" customWidth="1"/>
    <col min="2057" max="2304" width="11.42578125" style="144"/>
    <col min="2305" max="2305" width="3.7109375" style="144" customWidth="1"/>
    <col min="2306" max="2306" width="27.7109375" style="144" customWidth="1"/>
    <col min="2307" max="2307" width="15.85546875" style="144" customWidth="1"/>
    <col min="2308" max="2308" width="82" style="144" customWidth="1"/>
    <col min="2309" max="2309" width="13.7109375" style="144" customWidth="1"/>
    <col min="2310" max="2310" width="16.42578125" style="144" customWidth="1"/>
    <col min="2311" max="2311" width="22.28515625" style="144" customWidth="1"/>
    <col min="2312" max="2312" width="21.28515625" style="144" customWidth="1"/>
    <col min="2313" max="2560" width="11.42578125" style="144"/>
    <col min="2561" max="2561" width="3.7109375" style="144" customWidth="1"/>
    <col min="2562" max="2562" width="27.7109375" style="144" customWidth="1"/>
    <col min="2563" max="2563" width="15.85546875" style="144" customWidth="1"/>
    <col min="2564" max="2564" width="82" style="144" customWidth="1"/>
    <col min="2565" max="2565" width="13.7109375" style="144" customWidth="1"/>
    <col min="2566" max="2566" width="16.42578125" style="144" customWidth="1"/>
    <col min="2567" max="2567" width="22.28515625" style="144" customWidth="1"/>
    <col min="2568" max="2568" width="21.28515625" style="144" customWidth="1"/>
    <col min="2569" max="2816" width="11.42578125" style="144"/>
    <col min="2817" max="2817" width="3.7109375" style="144" customWidth="1"/>
    <col min="2818" max="2818" width="27.7109375" style="144" customWidth="1"/>
    <col min="2819" max="2819" width="15.85546875" style="144" customWidth="1"/>
    <col min="2820" max="2820" width="82" style="144" customWidth="1"/>
    <col min="2821" max="2821" width="13.7109375" style="144" customWidth="1"/>
    <col min="2822" max="2822" width="16.42578125" style="144" customWidth="1"/>
    <col min="2823" max="2823" width="22.28515625" style="144" customWidth="1"/>
    <col min="2824" max="2824" width="21.28515625" style="144" customWidth="1"/>
    <col min="2825" max="3072" width="11.42578125" style="144"/>
    <col min="3073" max="3073" width="3.7109375" style="144" customWidth="1"/>
    <col min="3074" max="3074" width="27.7109375" style="144" customWidth="1"/>
    <col min="3075" max="3075" width="15.85546875" style="144" customWidth="1"/>
    <col min="3076" max="3076" width="82" style="144" customWidth="1"/>
    <col min="3077" max="3077" width="13.7109375" style="144" customWidth="1"/>
    <col min="3078" max="3078" width="16.42578125" style="144" customWidth="1"/>
    <col min="3079" max="3079" width="22.28515625" style="144" customWidth="1"/>
    <col min="3080" max="3080" width="21.28515625" style="144" customWidth="1"/>
    <col min="3081" max="3328" width="11.42578125" style="144"/>
    <col min="3329" max="3329" width="3.7109375" style="144" customWidth="1"/>
    <col min="3330" max="3330" width="27.7109375" style="144" customWidth="1"/>
    <col min="3331" max="3331" width="15.85546875" style="144" customWidth="1"/>
    <col min="3332" max="3332" width="82" style="144" customWidth="1"/>
    <col min="3333" max="3333" width="13.7109375" style="144" customWidth="1"/>
    <col min="3334" max="3334" width="16.42578125" style="144" customWidth="1"/>
    <col min="3335" max="3335" width="22.28515625" style="144" customWidth="1"/>
    <col min="3336" max="3336" width="21.28515625" style="144" customWidth="1"/>
    <col min="3337" max="3584" width="11.42578125" style="144"/>
    <col min="3585" max="3585" width="3.7109375" style="144" customWidth="1"/>
    <col min="3586" max="3586" width="27.7109375" style="144" customWidth="1"/>
    <col min="3587" max="3587" width="15.85546875" style="144" customWidth="1"/>
    <col min="3588" max="3588" width="82" style="144" customWidth="1"/>
    <col min="3589" max="3589" width="13.7109375" style="144" customWidth="1"/>
    <col min="3590" max="3590" width="16.42578125" style="144" customWidth="1"/>
    <col min="3591" max="3591" width="22.28515625" style="144" customWidth="1"/>
    <col min="3592" max="3592" width="21.28515625" style="144" customWidth="1"/>
    <col min="3593" max="3840" width="11.42578125" style="144"/>
    <col min="3841" max="3841" width="3.7109375" style="144" customWidth="1"/>
    <col min="3842" max="3842" width="27.7109375" style="144" customWidth="1"/>
    <col min="3843" max="3843" width="15.85546875" style="144" customWidth="1"/>
    <col min="3844" max="3844" width="82" style="144" customWidth="1"/>
    <col min="3845" max="3845" width="13.7109375" style="144" customWidth="1"/>
    <col min="3846" max="3846" width="16.42578125" style="144" customWidth="1"/>
    <col min="3847" max="3847" width="22.28515625" style="144" customWidth="1"/>
    <col min="3848" max="3848" width="21.28515625" style="144" customWidth="1"/>
    <col min="3849" max="4096" width="11.42578125" style="144"/>
    <col min="4097" max="4097" width="3.7109375" style="144" customWidth="1"/>
    <col min="4098" max="4098" width="27.7109375" style="144" customWidth="1"/>
    <col min="4099" max="4099" width="15.85546875" style="144" customWidth="1"/>
    <col min="4100" max="4100" width="82" style="144" customWidth="1"/>
    <col min="4101" max="4101" width="13.7109375" style="144" customWidth="1"/>
    <col min="4102" max="4102" width="16.42578125" style="144" customWidth="1"/>
    <col min="4103" max="4103" width="22.28515625" style="144" customWidth="1"/>
    <col min="4104" max="4104" width="21.28515625" style="144" customWidth="1"/>
    <col min="4105" max="4352" width="11.42578125" style="144"/>
    <col min="4353" max="4353" width="3.7109375" style="144" customWidth="1"/>
    <col min="4354" max="4354" width="27.7109375" style="144" customWidth="1"/>
    <col min="4355" max="4355" width="15.85546875" style="144" customWidth="1"/>
    <col min="4356" max="4356" width="82" style="144" customWidth="1"/>
    <col min="4357" max="4357" width="13.7109375" style="144" customWidth="1"/>
    <col min="4358" max="4358" width="16.42578125" style="144" customWidth="1"/>
    <col min="4359" max="4359" width="22.28515625" style="144" customWidth="1"/>
    <col min="4360" max="4360" width="21.28515625" style="144" customWidth="1"/>
    <col min="4361" max="4608" width="11.42578125" style="144"/>
    <col min="4609" max="4609" width="3.7109375" style="144" customWidth="1"/>
    <col min="4610" max="4610" width="27.7109375" style="144" customWidth="1"/>
    <col min="4611" max="4611" width="15.85546875" style="144" customWidth="1"/>
    <col min="4612" max="4612" width="82" style="144" customWidth="1"/>
    <col min="4613" max="4613" width="13.7109375" style="144" customWidth="1"/>
    <col min="4614" max="4614" width="16.42578125" style="144" customWidth="1"/>
    <col min="4615" max="4615" width="22.28515625" style="144" customWidth="1"/>
    <col min="4616" max="4616" width="21.28515625" style="144" customWidth="1"/>
    <col min="4617" max="4864" width="11.42578125" style="144"/>
    <col min="4865" max="4865" width="3.7109375" style="144" customWidth="1"/>
    <col min="4866" max="4866" width="27.7109375" style="144" customWidth="1"/>
    <col min="4867" max="4867" width="15.85546875" style="144" customWidth="1"/>
    <col min="4868" max="4868" width="82" style="144" customWidth="1"/>
    <col min="4869" max="4869" width="13.7109375" style="144" customWidth="1"/>
    <col min="4870" max="4870" width="16.42578125" style="144" customWidth="1"/>
    <col min="4871" max="4871" width="22.28515625" style="144" customWidth="1"/>
    <col min="4872" max="4872" width="21.28515625" style="144" customWidth="1"/>
    <col min="4873" max="5120" width="11.42578125" style="144"/>
    <col min="5121" max="5121" width="3.7109375" style="144" customWidth="1"/>
    <col min="5122" max="5122" width="27.7109375" style="144" customWidth="1"/>
    <col min="5123" max="5123" width="15.85546875" style="144" customWidth="1"/>
    <col min="5124" max="5124" width="82" style="144" customWidth="1"/>
    <col min="5125" max="5125" width="13.7109375" style="144" customWidth="1"/>
    <col min="5126" max="5126" width="16.42578125" style="144" customWidth="1"/>
    <col min="5127" max="5127" width="22.28515625" style="144" customWidth="1"/>
    <col min="5128" max="5128" width="21.28515625" style="144" customWidth="1"/>
    <col min="5129" max="5376" width="11.42578125" style="144"/>
    <col min="5377" max="5377" width="3.7109375" style="144" customWidth="1"/>
    <col min="5378" max="5378" width="27.7109375" style="144" customWidth="1"/>
    <col min="5379" max="5379" width="15.85546875" style="144" customWidth="1"/>
    <col min="5380" max="5380" width="82" style="144" customWidth="1"/>
    <col min="5381" max="5381" width="13.7109375" style="144" customWidth="1"/>
    <col min="5382" max="5382" width="16.42578125" style="144" customWidth="1"/>
    <col min="5383" max="5383" width="22.28515625" style="144" customWidth="1"/>
    <col min="5384" max="5384" width="21.28515625" style="144" customWidth="1"/>
    <col min="5385" max="5632" width="11.42578125" style="144"/>
    <col min="5633" max="5633" width="3.7109375" style="144" customWidth="1"/>
    <col min="5634" max="5634" width="27.7109375" style="144" customWidth="1"/>
    <col min="5635" max="5635" width="15.85546875" style="144" customWidth="1"/>
    <col min="5636" max="5636" width="82" style="144" customWidth="1"/>
    <col min="5637" max="5637" width="13.7109375" style="144" customWidth="1"/>
    <col min="5638" max="5638" width="16.42578125" style="144" customWidth="1"/>
    <col min="5639" max="5639" width="22.28515625" style="144" customWidth="1"/>
    <col min="5640" max="5640" width="21.28515625" style="144" customWidth="1"/>
    <col min="5641" max="5888" width="11.42578125" style="144"/>
    <col min="5889" max="5889" width="3.7109375" style="144" customWidth="1"/>
    <col min="5890" max="5890" width="27.7109375" style="144" customWidth="1"/>
    <col min="5891" max="5891" width="15.85546875" style="144" customWidth="1"/>
    <col min="5892" max="5892" width="82" style="144" customWidth="1"/>
    <col min="5893" max="5893" width="13.7109375" style="144" customWidth="1"/>
    <col min="5894" max="5894" width="16.42578125" style="144" customWidth="1"/>
    <col min="5895" max="5895" width="22.28515625" style="144" customWidth="1"/>
    <col min="5896" max="5896" width="21.28515625" style="144" customWidth="1"/>
    <col min="5897" max="6144" width="11.42578125" style="144"/>
    <col min="6145" max="6145" width="3.7109375" style="144" customWidth="1"/>
    <col min="6146" max="6146" width="27.7109375" style="144" customWidth="1"/>
    <col min="6147" max="6147" width="15.85546875" style="144" customWidth="1"/>
    <col min="6148" max="6148" width="82" style="144" customWidth="1"/>
    <col min="6149" max="6149" width="13.7109375" style="144" customWidth="1"/>
    <col min="6150" max="6150" width="16.42578125" style="144" customWidth="1"/>
    <col min="6151" max="6151" width="22.28515625" style="144" customWidth="1"/>
    <col min="6152" max="6152" width="21.28515625" style="144" customWidth="1"/>
    <col min="6153" max="6400" width="11.42578125" style="144"/>
    <col min="6401" max="6401" width="3.7109375" style="144" customWidth="1"/>
    <col min="6402" max="6402" width="27.7109375" style="144" customWidth="1"/>
    <col min="6403" max="6403" width="15.85546875" style="144" customWidth="1"/>
    <col min="6404" max="6404" width="82" style="144" customWidth="1"/>
    <col min="6405" max="6405" width="13.7109375" style="144" customWidth="1"/>
    <col min="6406" max="6406" width="16.42578125" style="144" customWidth="1"/>
    <col min="6407" max="6407" width="22.28515625" style="144" customWidth="1"/>
    <col min="6408" max="6408" width="21.28515625" style="144" customWidth="1"/>
    <col min="6409" max="6656" width="11.42578125" style="144"/>
    <col min="6657" max="6657" width="3.7109375" style="144" customWidth="1"/>
    <col min="6658" max="6658" width="27.7109375" style="144" customWidth="1"/>
    <col min="6659" max="6659" width="15.85546875" style="144" customWidth="1"/>
    <col min="6660" max="6660" width="82" style="144" customWidth="1"/>
    <col min="6661" max="6661" width="13.7109375" style="144" customWidth="1"/>
    <col min="6662" max="6662" width="16.42578125" style="144" customWidth="1"/>
    <col min="6663" max="6663" width="22.28515625" style="144" customWidth="1"/>
    <col min="6664" max="6664" width="21.28515625" style="144" customWidth="1"/>
    <col min="6665" max="6912" width="11.42578125" style="144"/>
    <col min="6913" max="6913" width="3.7109375" style="144" customWidth="1"/>
    <col min="6914" max="6914" width="27.7109375" style="144" customWidth="1"/>
    <col min="6915" max="6915" width="15.85546875" style="144" customWidth="1"/>
    <col min="6916" max="6916" width="82" style="144" customWidth="1"/>
    <col min="6917" max="6917" width="13.7109375" style="144" customWidth="1"/>
    <col min="6918" max="6918" width="16.42578125" style="144" customWidth="1"/>
    <col min="6919" max="6919" width="22.28515625" style="144" customWidth="1"/>
    <col min="6920" max="6920" width="21.28515625" style="144" customWidth="1"/>
    <col min="6921" max="7168" width="11.42578125" style="144"/>
    <col min="7169" max="7169" width="3.7109375" style="144" customWidth="1"/>
    <col min="7170" max="7170" width="27.7109375" style="144" customWidth="1"/>
    <col min="7171" max="7171" width="15.85546875" style="144" customWidth="1"/>
    <col min="7172" max="7172" width="82" style="144" customWidth="1"/>
    <col min="7173" max="7173" width="13.7109375" style="144" customWidth="1"/>
    <col min="7174" max="7174" width="16.42578125" style="144" customWidth="1"/>
    <col min="7175" max="7175" width="22.28515625" style="144" customWidth="1"/>
    <col min="7176" max="7176" width="21.28515625" style="144" customWidth="1"/>
    <col min="7177" max="7424" width="11.42578125" style="144"/>
    <col min="7425" max="7425" width="3.7109375" style="144" customWidth="1"/>
    <col min="7426" max="7426" width="27.7109375" style="144" customWidth="1"/>
    <col min="7427" max="7427" width="15.85546875" style="144" customWidth="1"/>
    <col min="7428" max="7428" width="82" style="144" customWidth="1"/>
    <col min="7429" max="7429" width="13.7109375" style="144" customWidth="1"/>
    <col min="7430" max="7430" width="16.42578125" style="144" customWidth="1"/>
    <col min="7431" max="7431" width="22.28515625" style="144" customWidth="1"/>
    <col min="7432" max="7432" width="21.28515625" style="144" customWidth="1"/>
    <col min="7433" max="7680" width="11.42578125" style="144"/>
    <col min="7681" max="7681" width="3.7109375" style="144" customWidth="1"/>
    <col min="7682" max="7682" width="27.7109375" style="144" customWidth="1"/>
    <col min="7683" max="7683" width="15.85546875" style="144" customWidth="1"/>
    <col min="7684" max="7684" width="82" style="144" customWidth="1"/>
    <col min="7685" max="7685" width="13.7109375" style="144" customWidth="1"/>
    <col min="7686" max="7686" width="16.42578125" style="144" customWidth="1"/>
    <col min="7687" max="7687" width="22.28515625" style="144" customWidth="1"/>
    <col min="7688" max="7688" width="21.28515625" style="144" customWidth="1"/>
    <col min="7689" max="7936" width="11.42578125" style="144"/>
    <col min="7937" max="7937" width="3.7109375" style="144" customWidth="1"/>
    <col min="7938" max="7938" width="27.7109375" style="144" customWidth="1"/>
    <col min="7939" max="7939" width="15.85546875" style="144" customWidth="1"/>
    <col min="7940" max="7940" width="82" style="144" customWidth="1"/>
    <col min="7941" max="7941" width="13.7109375" style="144" customWidth="1"/>
    <col min="7942" max="7942" width="16.42578125" style="144" customWidth="1"/>
    <col min="7943" max="7943" width="22.28515625" style="144" customWidth="1"/>
    <col min="7944" max="7944" width="21.28515625" style="144" customWidth="1"/>
    <col min="7945" max="8192" width="11.42578125" style="144"/>
    <col min="8193" max="8193" width="3.7109375" style="144" customWidth="1"/>
    <col min="8194" max="8194" width="27.7109375" style="144" customWidth="1"/>
    <col min="8195" max="8195" width="15.85546875" style="144" customWidth="1"/>
    <col min="8196" max="8196" width="82" style="144" customWidth="1"/>
    <col min="8197" max="8197" width="13.7109375" style="144" customWidth="1"/>
    <col min="8198" max="8198" width="16.42578125" style="144" customWidth="1"/>
    <col min="8199" max="8199" width="22.28515625" style="144" customWidth="1"/>
    <col min="8200" max="8200" width="21.28515625" style="144" customWidth="1"/>
    <col min="8201" max="8448" width="11.42578125" style="144"/>
    <col min="8449" max="8449" width="3.7109375" style="144" customWidth="1"/>
    <col min="8450" max="8450" width="27.7109375" style="144" customWidth="1"/>
    <col min="8451" max="8451" width="15.85546875" style="144" customWidth="1"/>
    <col min="8452" max="8452" width="82" style="144" customWidth="1"/>
    <col min="8453" max="8453" width="13.7109375" style="144" customWidth="1"/>
    <col min="8454" max="8454" width="16.42578125" style="144" customWidth="1"/>
    <col min="8455" max="8455" width="22.28515625" style="144" customWidth="1"/>
    <col min="8456" max="8456" width="21.28515625" style="144" customWidth="1"/>
    <col min="8457" max="8704" width="11.42578125" style="144"/>
    <col min="8705" max="8705" width="3.7109375" style="144" customWidth="1"/>
    <col min="8706" max="8706" width="27.7109375" style="144" customWidth="1"/>
    <col min="8707" max="8707" width="15.85546875" style="144" customWidth="1"/>
    <col min="8708" max="8708" width="82" style="144" customWidth="1"/>
    <col min="8709" max="8709" width="13.7109375" style="144" customWidth="1"/>
    <col min="8710" max="8710" width="16.42578125" style="144" customWidth="1"/>
    <col min="8711" max="8711" width="22.28515625" style="144" customWidth="1"/>
    <col min="8712" max="8712" width="21.28515625" style="144" customWidth="1"/>
    <col min="8713" max="8960" width="11.42578125" style="144"/>
    <col min="8961" max="8961" width="3.7109375" style="144" customWidth="1"/>
    <col min="8962" max="8962" width="27.7109375" style="144" customWidth="1"/>
    <col min="8963" max="8963" width="15.85546875" style="144" customWidth="1"/>
    <col min="8964" max="8964" width="82" style="144" customWidth="1"/>
    <col min="8965" max="8965" width="13.7109375" style="144" customWidth="1"/>
    <col min="8966" max="8966" width="16.42578125" style="144" customWidth="1"/>
    <col min="8967" max="8967" width="22.28515625" style="144" customWidth="1"/>
    <col min="8968" max="8968" width="21.28515625" style="144" customWidth="1"/>
    <col min="8969" max="9216" width="11.42578125" style="144"/>
    <col min="9217" max="9217" width="3.7109375" style="144" customWidth="1"/>
    <col min="9218" max="9218" width="27.7109375" style="144" customWidth="1"/>
    <col min="9219" max="9219" width="15.85546875" style="144" customWidth="1"/>
    <col min="9220" max="9220" width="82" style="144" customWidth="1"/>
    <col min="9221" max="9221" width="13.7109375" style="144" customWidth="1"/>
    <col min="9222" max="9222" width="16.42578125" style="144" customWidth="1"/>
    <col min="9223" max="9223" width="22.28515625" style="144" customWidth="1"/>
    <col min="9224" max="9224" width="21.28515625" style="144" customWidth="1"/>
    <col min="9225" max="9472" width="11.42578125" style="144"/>
    <col min="9473" max="9473" width="3.7109375" style="144" customWidth="1"/>
    <col min="9474" max="9474" width="27.7109375" style="144" customWidth="1"/>
    <col min="9475" max="9475" width="15.85546875" style="144" customWidth="1"/>
    <col min="9476" max="9476" width="82" style="144" customWidth="1"/>
    <col min="9477" max="9477" width="13.7109375" style="144" customWidth="1"/>
    <col min="9478" max="9478" width="16.42578125" style="144" customWidth="1"/>
    <col min="9479" max="9479" width="22.28515625" style="144" customWidth="1"/>
    <col min="9480" max="9480" width="21.28515625" style="144" customWidth="1"/>
    <col min="9481" max="9728" width="11.42578125" style="144"/>
    <col min="9729" max="9729" width="3.7109375" style="144" customWidth="1"/>
    <col min="9730" max="9730" width="27.7109375" style="144" customWidth="1"/>
    <col min="9731" max="9731" width="15.85546875" style="144" customWidth="1"/>
    <col min="9732" max="9732" width="82" style="144" customWidth="1"/>
    <col min="9733" max="9733" width="13.7109375" style="144" customWidth="1"/>
    <col min="9734" max="9734" width="16.42578125" style="144" customWidth="1"/>
    <col min="9735" max="9735" width="22.28515625" style="144" customWidth="1"/>
    <col min="9736" max="9736" width="21.28515625" style="144" customWidth="1"/>
    <col min="9737" max="9984" width="11.42578125" style="144"/>
    <col min="9985" max="9985" width="3.7109375" style="144" customWidth="1"/>
    <col min="9986" max="9986" width="27.7109375" style="144" customWidth="1"/>
    <col min="9987" max="9987" width="15.85546875" style="144" customWidth="1"/>
    <col min="9988" max="9988" width="82" style="144" customWidth="1"/>
    <col min="9989" max="9989" width="13.7109375" style="144" customWidth="1"/>
    <col min="9990" max="9990" width="16.42578125" style="144" customWidth="1"/>
    <col min="9991" max="9991" width="22.28515625" style="144" customWidth="1"/>
    <col min="9992" max="9992" width="21.28515625" style="144" customWidth="1"/>
    <col min="9993" max="10240" width="11.42578125" style="144"/>
    <col min="10241" max="10241" width="3.7109375" style="144" customWidth="1"/>
    <col min="10242" max="10242" width="27.7109375" style="144" customWidth="1"/>
    <col min="10243" max="10243" width="15.85546875" style="144" customWidth="1"/>
    <col min="10244" max="10244" width="82" style="144" customWidth="1"/>
    <col min="10245" max="10245" width="13.7109375" style="144" customWidth="1"/>
    <col min="10246" max="10246" width="16.42578125" style="144" customWidth="1"/>
    <col min="10247" max="10247" width="22.28515625" style="144" customWidth="1"/>
    <col min="10248" max="10248" width="21.28515625" style="144" customWidth="1"/>
    <col min="10249" max="10496" width="11.42578125" style="144"/>
    <col min="10497" max="10497" width="3.7109375" style="144" customWidth="1"/>
    <col min="10498" max="10498" width="27.7109375" style="144" customWidth="1"/>
    <col min="10499" max="10499" width="15.85546875" style="144" customWidth="1"/>
    <col min="10500" max="10500" width="82" style="144" customWidth="1"/>
    <col min="10501" max="10501" width="13.7109375" style="144" customWidth="1"/>
    <col min="10502" max="10502" width="16.42578125" style="144" customWidth="1"/>
    <col min="10503" max="10503" width="22.28515625" style="144" customWidth="1"/>
    <col min="10504" max="10504" width="21.28515625" style="144" customWidth="1"/>
    <col min="10505" max="10752" width="11.42578125" style="144"/>
    <col min="10753" max="10753" width="3.7109375" style="144" customWidth="1"/>
    <col min="10754" max="10754" width="27.7109375" style="144" customWidth="1"/>
    <col min="10755" max="10755" width="15.85546875" style="144" customWidth="1"/>
    <col min="10756" max="10756" width="82" style="144" customWidth="1"/>
    <col min="10757" max="10757" width="13.7109375" style="144" customWidth="1"/>
    <col min="10758" max="10758" width="16.42578125" style="144" customWidth="1"/>
    <col min="10759" max="10759" width="22.28515625" style="144" customWidth="1"/>
    <col min="10760" max="10760" width="21.28515625" style="144" customWidth="1"/>
    <col min="10761" max="11008" width="11.42578125" style="144"/>
    <col min="11009" max="11009" width="3.7109375" style="144" customWidth="1"/>
    <col min="11010" max="11010" width="27.7109375" style="144" customWidth="1"/>
    <col min="11011" max="11011" width="15.85546875" style="144" customWidth="1"/>
    <col min="11012" max="11012" width="82" style="144" customWidth="1"/>
    <col min="11013" max="11013" width="13.7109375" style="144" customWidth="1"/>
    <col min="11014" max="11014" width="16.42578125" style="144" customWidth="1"/>
    <col min="11015" max="11015" width="22.28515625" style="144" customWidth="1"/>
    <col min="11016" max="11016" width="21.28515625" style="144" customWidth="1"/>
    <col min="11017" max="11264" width="11.42578125" style="144"/>
    <col min="11265" max="11265" width="3.7109375" style="144" customWidth="1"/>
    <col min="11266" max="11266" width="27.7109375" style="144" customWidth="1"/>
    <col min="11267" max="11267" width="15.85546875" style="144" customWidth="1"/>
    <col min="11268" max="11268" width="82" style="144" customWidth="1"/>
    <col min="11269" max="11269" width="13.7109375" style="144" customWidth="1"/>
    <col min="11270" max="11270" width="16.42578125" style="144" customWidth="1"/>
    <col min="11271" max="11271" width="22.28515625" style="144" customWidth="1"/>
    <col min="11272" max="11272" width="21.28515625" style="144" customWidth="1"/>
    <col min="11273" max="11520" width="11.42578125" style="144"/>
    <col min="11521" max="11521" width="3.7109375" style="144" customWidth="1"/>
    <col min="11522" max="11522" width="27.7109375" style="144" customWidth="1"/>
    <col min="11523" max="11523" width="15.85546875" style="144" customWidth="1"/>
    <col min="11524" max="11524" width="82" style="144" customWidth="1"/>
    <col min="11525" max="11525" width="13.7109375" style="144" customWidth="1"/>
    <col min="11526" max="11526" width="16.42578125" style="144" customWidth="1"/>
    <col min="11527" max="11527" width="22.28515625" style="144" customWidth="1"/>
    <col min="11528" max="11528" width="21.28515625" style="144" customWidth="1"/>
    <col min="11529" max="11776" width="11.42578125" style="144"/>
    <col min="11777" max="11777" width="3.7109375" style="144" customWidth="1"/>
    <col min="11778" max="11778" width="27.7109375" style="144" customWidth="1"/>
    <col min="11779" max="11779" width="15.85546875" style="144" customWidth="1"/>
    <col min="11780" max="11780" width="82" style="144" customWidth="1"/>
    <col min="11781" max="11781" width="13.7109375" style="144" customWidth="1"/>
    <col min="11782" max="11782" width="16.42578125" style="144" customWidth="1"/>
    <col min="11783" max="11783" width="22.28515625" style="144" customWidth="1"/>
    <col min="11784" max="11784" width="21.28515625" style="144" customWidth="1"/>
    <col min="11785" max="12032" width="11.42578125" style="144"/>
    <col min="12033" max="12033" width="3.7109375" style="144" customWidth="1"/>
    <col min="12034" max="12034" width="27.7109375" style="144" customWidth="1"/>
    <col min="12035" max="12035" width="15.85546875" style="144" customWidth="1"/>
    <col min="12036" max="12036" width="82" style="144" customWidth="1"/>
    <col min="12037" max="12037" width="13.7109375" style="144" customWidth="1"/>
    <col min="12038" max="12038" width="16.42578125" style="144" customWidth="1"/>
    <col min="12039" max="12039" width="22.28515625" style="144" customWidth="1"/>
    <col min="12040" max="12040" width="21.28515625" style="144" customWidth="1"/>
    <col min="12041" max="12288" width="11.42578125" style="144"/>
    <col min="12289" max="12289" width="3.7109375" style="144" customWidth="1"/>
    <col min="12290" max="12290" width="27.7109375" style="144" customWidth="1"/>
    <col min="12291" max="12291" width="15.85546875" style="144" customWidth="1"/>
    <col min="12292" max="12292" width="82" style="144" customWidth="1"/>
    <col min="12293" max="12293" width="13.7109375" style="144" customWidth="1"/>
    <col min="12294" max="12294" width="16.42578125" style="144" customWidth="1"/>
    <col min="12295" max="12295" width="22.28515625" style="144" customWidth="1"/>
    <col min="12296" max="12296" width="21.28515625" style="144" customWidth="1"/>
    <col min="12297" max="12544" width="11.42578125" style="144"/>
    <col min="12545" max="12545" width="3.7109375" style="144" customWidth="1"/>
    <col min="12546" max="12546" width="27.7109375" style="144" customWidth="1"/>
    <col min="12547" max="12547" width="15.85546875" style="144" customWidth="1"/>
    <col min="12548" max="12548" width="82" style="144" customWidth="1"/>
    <col min="12549" max="12549" width="13.7109375" style="144" customWidth="1"/>
    <col min="12550" max="12550" width="16.42578125" style="144" customWidth="1"/>
    <col min="12551" max="12551" width="22.28515625" style="144" customWidth="1"/>
    <col min="12552" max="12552" width="21.28515625" style="144" customWidth="1"/>
    <col min="12553" max="12800" width="11.42578125" style="144"/>
    <col min="12801" max="12801" width="3.7109375" style="144" customWidth="1"/>
    <col min="12802" max="12802" width="27.7109375" style="144" customWidth="1"/>
    <col min="12803" max="12803" width="15.85546875" style="144" customWidth="1"/>
    <col min="12804" max="12804" width="82" style="144" customWidth="1"/>
    <col min="12805" max="12805" width="13.7109375" style="144" customWidth="1"/>
    <col min="12806" max="12806" width="16.42578125" style="144" customWidth="1"/>
    <col min="12807" max="12807" width="22.28515625" style="144" customWidth="1"/>
    <col min="12808" max="12808" width="21.28515625" style="144" customWidth="1"/>
    <col min="12809" max="13056" width="11.42578125" style="144"/>
    <col min="13057" max="13057" width="3.7109375" style="144" customWidth="1"/>
    <col min="13058" max="13058" width="27.7109375" style="144" customWidth="1"/>
    <col min="13059" max="13059" width="15.85546875" style="144" customWidth="1"/>
    <col min="13060" max="13060" width="82" style="144" customWidth="1"/>
    <col min="13061" max="13061" width="13.7109375" style="144" customWidth="1"/>
    <col min="13062" max="13062" width="16.42578125" style="144" customWidth="1"/>
    <col min="13063" max="13063" width="22.28515625" style="144" customWidth="1"/>
    <col min="13064" max="13064" width="21.28515625" style="144" customWidth="1"/>
    <col min="13065" max="13312" width="11.42578125" style="144"/>
    <col min="13313" max="13313" width="3.7109375" style="144" customWidth="1"/>
    <col min="13314" max="13314" width="27.7109375" style="144" customWidth="1"/>
    <col min="13315" max="13315" width="15.85546875" style="144" customWidth="1"/>
    <col min="13316" max="13316" width="82" style="144" customWidth="1"/>
    <col min="13317" max="13317" width="13.7109375" style="144" customWidth="1"/>
    <col min="13318" max="13318" width="16.42578125" style="144" customWidth="1"/>
    <col min="13319" max="13319" width="22.28515625" style="144" customWidth="1"/>
    <col min="13320" max="13320" width="21.28515625" style="144" customWidth="1"/>
    <col min="13321" max="13568" width="11.42578125" style="144"/>
    <col min="13569" max="13569" width="3.7109375" style="144" customWidth="1"/>
    <col min="13570" max="13570" width="27.7109375" style="144" customWidth="1"/>
    <col min="13571" max="13571" width="15.85546875" style="144" customWidth="1"/>
    <col min="13572" max="13572" width="82" style="144" customWidth="1"/>
    <col min="13573" max="13573" width="13.7109375" style="144" customWidth="1"/>
    <col min="13574" max="13574" width="16.42578125" style="144" customWidth="1"/>
    <col min="13575" max="13575" width="22.28515625" style="144" customWidth="1"/>
    <col min="13576" max="13576" width="21.28515625" style="144" customWidth="1"/>
    <col min="13577" max="13824" width="11.42578125" style="144"/>
    <col min="13825" max="13825" width="3.7109375" style="144" customWidth="1"/>
    <col min="13826" max="13826" width="27.7109375" style="144" customWidth="1"/>
    <col min="13827" max="13827" width="15.85546875" style="144" customWidth="1"/>
    <col min="13828" max="13828" width="82" style="144" customWidth="1"/>
    <col min="13829" max="13829" width="13.7109375" style="144" customWidth="1"/>
    <col min="13830" max="13830" width="16.42578125" style="144" customWidth="1"/>
    <col min="13831" max="13831" width="22.28515625" style="144" customWidth="1"/>
    <col min="13832" max="13832" width="21.28515625" style="144" customWidth="1"/>
    <col min="13833" max="14080" width="11.42578125" style="144"/>
    <col min="14081" max="14081" width="3.7109375" style="144" customWidth="1"/>
    <col min="14082" max="14082" width="27.7109375" style="144" customWidth="1"/>
    <col min="14083" max="14083" width="15.85546875" style="144" customWidth="1"/>
    <col min="14084" max="14084" width="82" style="144" customWidth="1"/>
    <col min="14085" max="14085" width="13.7109375" style="144" customWidth="1"/>
    <col min="14086" max="14086" width="16.42578125" style="144" customWidth="1"/>
    <col min="14087" max="14087" width="22.28515625" style="144" customWidth="1"/>
    <col min="14088" max="14088" width="21.28515625" style="144" customWidth="1"/>
    <col min="14089" max="14336" width="11.42578125" style="144"/>
    <col min="14337" max="14337" width="3.7109375" style="144" customWidth="1"/>
    <col min="14338" max="14338" width="27.7109375" style="144" customWidth="1"/>
    <col min="14339" max="14339" width="15.85546875" style="144" customWidth="1"/>
    <col min="14340" max="14340" width="82" style="144" customWidth="1"/>
    <col min="14341" max="14341" width="13.7109375" style="144" customWidth="1"/>
    <col min="14342" max="14342" width="16.42578125" style="144" customWidth="1"/>
    <col min="14343" max="14343" width="22.28515625" style="144" customWidth="1"/>
    <col min="14344" max="14344" width="21.28515625" style="144" customWidth="1"/>
    <col min="14345" max="14592" width="11.42578125" style="144"/>
    <col min="14593" max="14593" width="3.7109375" style="144" customWidth="1"/>
    <col min="14594" max="14594" width="27.7109375" style="144" customWidth="1"/>
    <col min="14595" max="14595" width="15.85546875" style="144" customWidth="1"/>
    <col min="14596" max="14596" width="82" style="144" customWidth="1"/>
    <col min="14597" max="14597" width="13.7109375" style="144" customWidth="1"/>
    <col min="14598" max="14598" width="16.42578125" style="144" customWidth="1"/>
    <col min="14599" max="14599" width="22.28515625" style="144" customWidth="1"/>
    <col min="14600" max="14600" width="21.28515625" style="144" customWidth="1"/>
    <col min="14601" max="14848" width="11.42578125" style="144"/>
    <col min="14849" max="14849" width="3.7109375" style="144" customWidth="1"/>
    <col min="14850" max="14850" width="27.7109375" style="144" customWidth="1"/>
    <col min="14851" max="14851" width="15.85546875" style="144" customWidth="1"/>
    <col min="14852" max="14852" width="82" style="144" customWidth="1"/>
    <col min="14853" max="14853" width="13.7109375" style="144" customWidth="1"/>
    <col min="14854" max="14854" width="16.42578125" style="144" customWidth="1"/>
    <col min="14855" max="14855" width="22.28515625" style="144" customWidth="1"/>
    <col min="14856" max="14856" width="21.28515625" style="144" customWidth="1"/>
    <col min="14857" max="15104" width="11.42578125" style="144"/>
    <col min="15105" max="15105" width="3.7109375" style="144" customWidth="1"/>
    <col min="15106" max="15106" width="27.7109375" style="144" customWidth="1"/>
    <col min="15107" max="15107" width="15.85546875" style="144" customWidth="1"/>
    <col min="15108" max="15108" width="82" style="144" customWidth="1"/>
    <col min="15109" max="15109" width="13.7109375" style="144" customWidth="1"/>
    <col min="15110" max="15110" width="16.42578125" style="144" customWidth="1"/>
    <col min="15111" max="15111" width="22.28515625" style="144" customWidth="1"/>
    <col min="15112" max="15112" width="21.28515625" style="144" customWidth="1"/>
    <col min="15113" max="15360" width="11.42578125" style="144"/>
    <col min="15361" max="15361" width="3.7109375" style="144" customWidth="1"/>
    <col min="15362" max="15362" width="27.7109375" style="144" customWidth="1"/>
    <col min="15363" max="15363" width="15.85546875" style="144" customWidth="1"/>
    <col min="15364" max="15364" width="82" style="144" customWidth="1"/>
    <col min="15365" max="15365" width="13.7109375" style="144" customWidth="1"/>
    <col min="15366" max="15366" width="16.42578125" style="144" customWidth="1"/>
    <col min="15367" max="15367" width="22.28515625" style="144" customWidth="1"/>
    <col min="15368" max="15368" width="21.28515625" style="144" customWidth="1"/>
    <col min="15369" max="15616" width="11.42578125" style="144"/>
    <col min="15617" max="15617" width="3.7109375" style="144" customWidth="1"/>
    <col min="15618" max="15618" width="27.7109375" style="144" customWidth="1"/>
    <col min="15619" max="15619" width="15.85546875" style="144" customWidth="1"/>
    <col min="15620" max="15620" width="82" style="144" customWidth="1"/>
    <col min="15621" max="15621" width="13.7109375" style="144" customWidth="1"/>
    <col min="15622" max="15622" width="16.42578125" style="144" customWidth="1"/>
    <col min="15623" max="15623" width="22.28515625" style="144" customWidth="1"/>
    <col min="15624" max="15624" width="21.28515625" style="144" customWidth="1"/>
    <col min="15625" max="15872" width="11.42578125" style="144"/>
    <col min="15873" max="15873" width="3.7109375" style="144" customWidth="1"/>
    <col min="15874" max="15874" width="27.7109375" style="144" customWidth="1"/>
    <col min="15875" max="15875" width="15.85546875" style="144" customWidth="1"/>
    <col min="15876" max="15876" width="82" style="144" customWidth="1"/>
    <col min="15877" max="15877" width="13.7109375" style="144" customWidth="1"/>
    <col min="15878" max="15878" width="16.42578125" style="144" customWidth="1"/>
    <col min="15879" max="15879" width="22.28515625" style="144" customWidth="1"/>
    <col min="15880" max="15880" width="21.28515625" style="144" customWidth="1"/>
    <col min="15881" max="16128" width="11.42578125" style="144"/>
    <col min="16129" max="16129" width="3.7109375" style="144" customWidth="1"/>
    <col min="16130" max="16130" width="27.7109375" style="144" customWidth="1"/>
    <col min="16131" max="16131" width="15.85546875" style="144" customWidth="1"/>
    <col min="16132" max="16132" width="82" style="144" customWidth="1"/>
    <col min="16133" max="16133" width="13.7109375" style="144" customWidth="1"/>
    <col min="16134" max="16134" width="16.42578125" style="144" customWidth="1"/>
    <col min="16135" max="16135" width="22.28515625" style="144" customWidth="1"/>
    <col min="16136" max="16136" width="21.28515625" style="144" customWidth="1"/>
    <col min="16137" max="16384" width="11.42578125" style="144"/>
  </cols>
  <sheetData>
    <row r="1" spans="1:19" s="783" customFormat="1" ht="32.25" customHeight="1" x14ac:dyDescent="0.3">
      <c r="A1" s="779"/>
      <c r="B1" s="780"/>
      <c r="C1" s="1348" t="s">
        <v>2066</v>
      </c>
      <c r="D1" s="1348"/>
      <c r="E1" s="1423" t="s">
        <v>2513</v>
      </c>
      <c r="F1" s="781"/>
      <c r="G1" s="781"/>
      <c r="H1" s="781"/>
      <c r="I1" s="782"/>
      <c r="J1" s="782"/>
      <c r="K1" s="782"/>
      <c r="L1" s="782"/>
      <c r="M1" s="782"/>
      <c r="N1" s="782"/>
      <c r="O1" s="782"/>
      <c r="P1" s="782"/>
      <c r="Q1" s="782"/>
      <c r="R1" s="782"/>
      <c r="S1" s="782"/>
    </row>
    <row r="2" spans="1:19" s="783" customFormat="1" ht="33.75" customHeight="1" thickBot="1" x14ac:dyDescent="0.3">
      <c r="A2" s="779"/>
      <c r="B2" s="784"/>
      <c r="C2" s="1351" t="s">
        <v>2067</v>
      </c>
      <c r="D2" s="1351"/>
      <c r="E2" s="1424"/>
      <c r="F2" s="785"/>
      <c r="G2" s="785"/>
      <c r="H2" s="786"/>
      <c r="I2" s="787"/>
      <c r="J2" s="787"/>
      <c r="K2" s="787"/>
      <c r="L2" s="787"/>
      <c r="M2" s="787"/>
      <c r="N2" s="787"/>
      <c r="O2" s="787"/>
      <c r="P2" s="787"/>
      <c r="Q2" s="787"/>
      <c r="R2" s="787"/>
      <c r="S2" s="787"/>
    </row>
    <row r="3" spans="1:19" ht="18.75" customHeight="1" x14ac:dyDescent="0.25">
      <c r="B3" s="1352" t="s">
        <v>163</v>
      </c>
      <c r="C3" s="789" t="s">
        <v>162</v>
      </c>
      <c r="D3" s="1353">
        <v>45162</v>
      </c>
      <c r="E3" s="1354"/>
      <c r="F3" s="790"/>
      <c r="G3" s="790"/>
      <c r="H3" s="790"/>
    </row>
    <row r="4" spans="1:19" ht="18.75" customHeight="1" x14ac:dyDescent="0.25">
      <c r="B4" s="1337"/>
      <c r="C4" s="791" t="s">
        <v>2068</v>
      </c>
      <c r="D4" s="1355">
        <f>+D3+100</f>
        <v>45262</v>
      </c>
      <c r="E4" s="1356"/>
      <c r="F4" s="790"/>
      <c r="G4" s="790"/>
      <c r="H4" s="790"/>
    </row>
    <row r="5" spans="1:19" ht="18.75" customHeight="1" x14ac:dyDescent="0.25">
      <c r="B5" s="792" t="s">
        <v>2069</v>
      </c>
      <c r="C5" s="1344" t="s">
        <v>2070</v>
      </c>
      <c r="D5" s="1325"/>
      <c r="E5" s="1326"/>
      <c r="F5" s="793"/>
      <c r="G5" s="793"/>
      <c r="H5" s="793"/>
    </row>
    <row r="6" spans="1:19" ht="18.75" customHeight="1" x14ac:dyDescent="0.25">
      <c r="B6" s="792" t="s">
        <v>2071</v>
      </c>
      <c r="C6" s="1344" t="s">
        <v>2072</v>
      </c>
      <c r="D6" s="1325"/>
      <c r="E6" s="1326"/>
      <c r="F6" s="793"/>
      <c r="G6" s="793"/>
      <c r="H6" s="793"/>
    </row>
    <row r="7" spans="1:19" ht="18.75" customHeight="1" x14ac:dyDescent="0.25">
      <c r="B7" s="792" t="s">
        <v>302</v>
      </c>
      <c r="C7" s="1344" t="s">
        <v>2073</v>
      </c>
      <c r="D7" s="1325"/>
      <c r="E7" s="1326"/>
      <c r="F7" s="794"/>
      <c r="G7" s="794"/>
      <c r="H7" s="794"/>
    </row>
    <row r="8" spans="1:19" ht="18.75" customHeight="1" x14ac:dyDescent="0.25">
      <c r="B8" s="792" t="s">
        <v>88</v>
      </c>
      <c r="C8" s="1344" t="s">
        <v>1336</v>
      </c>
      <c r="D8" s="1325"/>
      <c r="E8" s="1326"/>
      <c r="F8" s="794"/>
      <c r="G8" s="794"/>
      <c r="H8" s="794"/>
    </row>
    <row r="9" spans="1:19" ht="18.75" customHeight="1" x14ac:dyDescent="0.25">
      <c r="B9" s="792" t="s">
        <v>2074</v>
      </c>
      <c r="C9" s="1344" t="s">
        <v>308</v>
      </c>
      <c r="D9" s="1325"/>
      <c r="E9" s="1326"/>
      <c r="F9" s="794"/>
      <c r="G9" s="794"/>
      <c r="H9" s="794"/>
    </row>
    <row r="10" spans="1:19" ht="18.75" customHeight="1" x14ac:dyDescent="0.25">
      <c r="B10" s="792" t="s">
        <v>2075</v>
      </c>
      <c r="C10" s="1344" t="s">
        <v>3079</v>
      </c>
      <c r="D10" s="1325"/>
      <c r="E10" s="1326"/>
      <c r="F10" s="793"/>
      <c r="G10" s="793"/>
      <c r="H10" s="793"/>
    </row>
    <row r="11" spans="1:19" ht="18.75" customHeight="1" x14ac:dyDescent="0.25">
      <c r="B11" s="826" t="s">
        <v>2076</v>
      </c>
      <c r="C11" s="1357" t="s">
        <v>2523</v>
      </c>
      <c r="D11" s="1325"/>
      <c r="E11" s="1326"/>
      <c r="F11" s="794"/>
      <c r="G11" s="794"/>
      <c r="H11" s="794"/>
    </row>
    <row r="12" spans="1:19" ht="18.75" customHeight="1" thickBot="1" x14ac:dyDescent="0.3">
      <c r="B12" s="795" t="s">
        <v>2077</v>
      </c>
      <c r="C12" s="1345">
        <v>100000</v>
      </c>
      <c r="D12" s="1346"/>
      <c r="E12" s="1347"/>
      <c r="F12" s="796"/>
      <c r="G12" s="796"/>
      <c r="H12" s="796"/>
    </row>
    <row r="13" spans="1:19" ht="18.75" customHeight="1" thickBot="1" x14ac:dyDescent="0.3">
      <c r="B13" s="1323" t="s">
        <v>2078</v>
      </c>
      <c r="C13" s="797" t="s">
        <v>2079</v>
      </c>
      <c r="D13" s="798" t="s">
        <v>2080</v>
      </c>
      <c r="E13" s="799" t="s">
        <v>2081</v>
      </c>
      <c r="F13" s="796"/>
      <c r="G13" s="796"/>
      <c r="H13" s="796"/>
    </row>
    <row r="14" spans="1:19" ht="18.75" customHeight="1" x14ac:dyDescent="0.25">
      <c r="B14" s="1323"/>
      <c r="C14" s="800"/>
      <c r="D14" s="801" t="s">
        <v>3114</v>
      </c>
      <c r="E14" s="802">
        <v>20000</v>
      </c>
      <c r="F14" s="803"/>
      <c r="G14" s="803"/>
      <c r="H14" s="803"/>
    </row>
    <row r="15" spans="1:19" ht="18.75" customHeight="1" x14ac:dyDescent="0.25">
      <c r="B15" s="1323"/>
      <c r="C15" s="800"/>
      <c r="D15" s="801"/>
      <c r="E15" s="802">
        <v>0</v>
      </c>
      <c r="F15" s="803"/>
      <c r="G15" s="803"/>
      <c r="H15" s="803"/>
    </row>
    <row r="16" spans="1:19" ht="18.75" customHeight="1" x14ac:dyDescent="0.25">
      <c r="B16" s="1323"/>
      <c r="C16" s="800"/>
      <c r="D16" s="801"/>
      <c r="E16" s="804"/>
      <c r="F16" s="803"/>
      <c r="G16" s="803"/>
      <c r="H16" s="803"/>
    </row>
    <row r="17" spans="1:8" ht="18.75" customHeight="1" x14ac:dyDescent="0.25">
      <c r="B17" s="792" t="s">
        <v>2083</v>
      </c>
      <c r="C17" s="1324">
        <f>SUM(E14:E16)</f>
        <v>20000</v>
      </c>
      <c r="D17" s="1325"/>
      <c r="E17" s="1326"/>
      <c r="F17" s="796"/>
      <c r="G17" s="796"/>
      <c r="H17" s="796"/>
    </row>
    <row r="18" spans="1:8" ht="18.75" customHeight="1" x14ac:dyDescent="0.25">
      <c r="B18" s="792" t="s">
        <v>2084</v>
      </c>
      <c r="C18" s="1327">
        <f>+C17/C12</f>
        <v>0.2</v>
      </c>
      <c r="D18" s="1328"/>
      <c r="E18" s="1329"/>
      <c r="F18" s="805"/>
      <c r="G18" s="805"/>
      <c r="H18" s="805"/>
    </row>
    <row r="19" spans="1:8" ht="18.75" customHeight="1" x14ac:dyDescent="0.25">
      <c r="B19" s="792" t="s">
        <v>2085</v>
      </c>
      <c r="C19" s="1344">
        <v>1</v>
      </c>
      <c r="D19" s="1325"/>
      <c r="E19" s="1326"/>
      <c r="F19" s="793"/>
      <c r="G19" s="793"/>
      <c r="H19" s="793"/>
    </row>
    <row r="20" spans="1:8" ht="18.75" customHeight="1" x14ac:dyDescent="0.25">
      <c r="B20" s="1337" t="s">
        <v>2086</v>
      </c>
      <c r="C20" s="806" t="s">
        <v>2087</v>
      </c>
      <c r="D20" s="807"/>
      <c r="E20" s="808"/>
      <c r="F20" s="793"/>
      <c r="G20" s="793"/>
      <c r="H20" s="793"/>
    </row>
    <row r="21" spans="1:8" ht="18.75" customHeight="1" x14ac:dyDescent="0.25">
      <c r="B21" s="1337"/>
      <c r="C21" s="806" t="s">
        <v>2088</v>
      </c>
      <c r="D21" s="809" t="s">
        <v>2089</v>
      </c>
      <c r="E21" s="808"/>
      <c r="F21" s="793"/>
      <c r="G21" s="793"/>
      <c r="H21" s="793"/>
    </row>
    <row r="22" spans="1:8" ht="18.75" customHeight="1" x14ac:dyDescent="0.25">
      <c r="B22" s="1337"/>
      <c r="C22" s="806" t="s">
        <v>2090</v>
      </c>
      <c r="D22" s="807"/>
      <c r="E22" s="808"/>
      <c r="F22" s="793"/>
      <c r="G22" s="793"/>
      <c r="H22" s="793"/>
    </row>
    <row r="23" spans="1:8" ht="18.75" customHeight="1" x14ac:dyDescent="0.25">
      <c r="B23" s="792" t="s">
        <v>2091</v>
      </c>
      <c r="C23" s="1338" t="s">
        <v>2092</v>
      </c>
      <c r="D23" s="1321"/>
      <c r="E23" s="1322"/>
      <c r="F23" s="793"/>
      <c r="G23" s="793"/>
      <c r="H23" s="793"/>
    </row>
    <row r="24" spans="1:8" ht="18.75" customHeight="1" x14ac:dyDescent="0.25">
      <c r="B24" s="792" t="s">
        <v>153</v>
      </c>
      <c r="C24" s="1338" t="s">
        <v>2093</v>
      </c>
      <c r="D24" s="1321"/>
      <c r="E24" s="1322"/>
      <c r="F24" s="793"/>
      <c r="G24" s="793"/>
      <c r="H24" s="793"/>
    </row>
    <row r="25" spans="1:8" ht="18.75" customHeight="1" thickBot="1" x14ac:dyDescent="0.3">
      <c r="B25" s="810" t="s">
        <v>2094</v>
      </c>
      <c r="C25" s="1339">
        <v>4</v>
      </c>
      <c r="D25" s="1340"/>
      <c r="E25" s="808" t="s">
        <v>2095</v>
      </c>
      <c r="F25" s="793"/>
      <c r="G25" s="793"/>
      <c r="H25" s="793"/>
    </row>
    <row r="26" spans="1:8" ht="64.5" x14ac:dyDescent="0.25">
      <c r="A26" s="788" t="s">
        <v>2102</v>
      </c>
      <c r="B26" s="864" t="s">
        <v>2097</v>
      </c>
      <c r="C26" s="1341" t="s">
        <v>2143</v>
      </c>
      <c r="D26" s="1342"/>
      <c r="E26" s="1343"/>
      <c r="F26" s="793"/>
      <c r="G26" s="793"/>
      <c r="H26" s="793"/>
    </row>
    <row r="27" spans="1:8" ht="15.75" x14ac:dyDescent="0.25">
      <c r="B27" s="811" t="s">
        <v>2098</v>
      </c>
      <c r="C27" s="1320">
        <v>200</v>
      </c>
      <c r="D27" s="1321"/>
      <c r="E27" s="1322"/>
      <c r="F27" s="812"/>
      <c r="G27" s="812"/>
      <c r="H27" s="812"/>
    </row>
    <row r="28" spans="1:8" ht="22.5" customHeight="1" x14ac:dyDescent="0.25">
      <c r="A28" s="788" t="s">
        <v>2099</v>
      </c>
      <c r="B28" s="811" t="s">
        <v>2100</v>
      </c>
      <c r="C28" s="1320" t="s">
        <v>2144</v>
      </c>
      <c r="D28" s="1321"/>
      <c r="E28" s="1322"/>
      <c r="F28" s="812"/>
      <c r="G28" s="812"/>
      <c r="H28" s="812"/>
    </row>
    <row r="29" spans="1:8" ht="48.75" x14ac:dyDescent="0.25">
      <c r="A29" s="788" t="s">
        <v>2096</v>
      </c>
      <c r="B29" s="811" t="s">
        <v>2103</v>
      </c>
      <c r="C29" s="1320" t="s">
        <v>2159</v>
      </c>
      <c r="D29" s="1321"/>
      <c r="E29" s="1322"/>
      <c r="F29" s="813"/>
      <c r="G29" s="813"/>
      <c r="H29" s="813"/>
    </row>
    <row r="30" spans="1:8" ht="15.75" x14ac:dyDescent="0.25">
      <c r="B30" s="1330" t="s">
        <v>2105</v>
      </c>
      <c r="C30" s="814" t="s">
        <v>2106</v>
      </c>
      <c r="D30" s="815"/>
      <c r="E30" s="816"/>
      <c r="F30" s="817"/>
      <c r="G30" s="817"/>
      <c r="H30" s="817"/>
    </row>
    <row r="31" spans="1:8" ht="16.5" thickBot="1" x14ac:dyDescent="0.3">
      <c r="B31" s="1331"/>
      <c r="C31" s="814" t="s">
        <v>2107</v>
      </c>
      <c r="D31" s="97" t="s">
        <v>2089</v>
      </c>
      <c r="E31" s="816"/>
      <c r="F31" s="817"/>
      <c r="G31" s="817"/>
      <c r="H31" s="817"/>
    </row>
    <row r="32" spans="1:8" ht="18.75" customHeight="1" x14ac:dyDescent="0.25">
      <c r="B32" s="818" t="s">
        <v>2108</v>
      </c>
      <c r="C32" s="1332" t="s">
        <v>2985</v>
      </c>
      <c r="D32" s="1333"/>
      <c r="E32" s="1334" t="s">
        <v>2109</v>
      </c>
      <c r="F32" s="819"/>
      <c r="G32" s="819"/>
      <c r="H32" s="819"/>
    </row>
    <row r="33" spans="1:8" ht="48.75" x14ac:dyDescent="0.25">
      <c r="A33" s="788" t="s">
        <v>2096</v>
      </c>
      <c r="B33" s="820" t="s">
        <v>2111</v>
      </c>
      <c r="C33" s="1335" t="s">
        <v>2145</v>
      </c>
      <c r="D33" s="1336"/>
      <c r="E33" s="1334"/>
      <c r="F33" s="821"/>
      <c r="G33" s="821"/>
      <c r="H33" s="821"/>
    </row>
    <row r="34" spans="1:8" ht="15.75" x14ac:dyDescent="0.25">
      <c r="B34" s="822" t="s">
        <v>2108</v>
      </c>
      <c r="C34" s="1311" t="s">
        <v>2984</v>
      </c>
      <c r="D34" s="1312"/>
      <c r="E34" s="1313" t="s">
        <v>2112</v>
      </c>
      <c r="F34" s="819"/>
      <c r="G34" s="819"/>
      <c r="H34" s="819"/>
    </row>
    <row r="35" spans="1:8" ht="65.25" thickBot="1" x14ac:dyDescent="0.3">
      <c r="A35" s="788" t="s">
        <v>2102</v>
      </c>
      <c r="B35" s="823" t="s">
        <v>2114</v>
      </c>
      <c r="C35" s="1315" t="s">
        <v>2146</v>
      </c>
      <c r="D35" s="1316"/>
      <c r="E35" s="1314"/>
      <c r="F35" s="821"/>
      <c r="G35" s="821"/>
      <c r="H35" s="821"/>
    </row>
  </sheetData>
  <mergeCells count="33">
    <mergeCell ref="B3:B4"/>
    <mergeCell ref="D3:E3"/>
    <mergeCell ref="D4:E4"/>
    <mergeCell ref="C10:E10"/>
    <mergeCell ref="C11:E11"/>
    <mergeCell ref="C12:E12"/>
    <mergeCell ref="C1:D1"/>
    <mergeCell ref="E1:E2"/>
    <mergeCell ref="C2:D2"/>
    <mergeCell ref="C5:E5"/>
    <mergeCell ref="C6:E6"/>
    <mergeCell ref="C7:E7"/>
    <mergeCell ref="C8:E8"/>
    <mergeCell ref="C9:E9"/>
    <mergeCell ref="B13:B16"/>
    <mergeCell ref="C17:E17"/>
    <mergeCell ref="C18:E18"/>
    <mergeCell ref="B30:B31"/>
    <mergeCell ref="C32:D32"/>
    <mergeCell ref="E32:E33"/>
    <mergeCell ref="C33:D33"/>
    <mergeCell ref="B20:B22"/>
    <mergeCell ref="C23:E23"/>
    <mergeCell ref="C24:E24"/>
    <mergeCell ref="C25:D25"/>
    <mergeCell ref="C26:E26"/>
    <mergeCell ref="C27:E27"/>
    <mergeCell ref="C19:E19"/>
    <mergeCell ref="C34:D34"/>
    <mergeCell ref="E34:E35"/>
    <mergeCell ref="C35:D35"/>
    <mergeCell ref="C28:E28"/>
    <mergeCell ref="C29:E29"/>
  </mergeCell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FF0066"/>
  </sheetPr>
  <dimension ref="A1:X44"/>
  <sheetViews>
    <sheetView workbookViewId="0">
      <selection activeCell="E15" sqref="E15"/>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8.140625" style="135" customWidth="1"/>
    <col min="5" max="5" width="11.28515625" style="102" bestFit="1" customWidth="1"/>
    <col min="6" max="6" width="6.42578125" style="102" customWidth="1"/>
    <col min="7" max="7" width="6.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359</v>
      </c>
      <c r="E2" s="145"/>
      <c r="F2" s="146"/>
      <c r="G2" s="146"/>
      <c r="H2" s="146"/>
      <c r="I2" s="146" t="s">
        <v>309</v>
      </c>
      <c r="J2" s="153" t="s">
        <v>2514</v>
      </c>
      <c r="K2" s="270"/>
      <c r="L2" s="116"/>
    </row>
    <row r="3" spans="1:14" ht="20.25" x14ac:dyDescent="0.3">
      <c r="B3" s="159"/>
      <c r="C3" s="239"/>
      <c r="D3" s="147" t="s">
        <v>3078</v>
      </c>
      <c r="E3" s="145"/>
      <c r="F3" s="145"/>
      <c r="G3" s="145"/>
      <c r="H3" s="145"/>
      <c r="I3" s="145"/>
      <c r="J3" s="154"/>
      <c r="K3" s="271"/>
      <c r="L3" s="116"/>
    </row>
    <row r="4" spans="1:14" s="56" customFormat="1" ht="15.75" x14ac:dyDescent="0.25">
      <c r="A4" s="133"/>
      <c r="B4" s="161"/>
      <c r="C4" s="240" t="s">
        <v>86</v>
      </c>
      <c r="D4" s="72" t="s">
        <v>1028</v>
      </c>
      <c r="E4" s="149"/>
      <c r="F4" s="165"/>
      <c r="G4" s="165"/>
      <c r="H4" s="165"/>
      <c r="I4" s="165"/>
      <c r="J4" s="155"/>
      <c r="K4" s="272"/>
      <c r="L4" s="129"/>
      <c r="N4" s="144"/>
    </row>
    <row r="5" spans="1:14" s="56" customFormat="1" ht="15.75" x14ac:dyDescent="0.25">
      <c r="A5" s="133"/>
      <c r="B5" s="161"/>
      <c r="C5" s="240" t="s">
        <v>305</v>
      </c>
      <c r="D5" s="149" t="s">
        <v>306</v>
      </c>
      <c r="E5" s="1139" t="s">
        <v>307</v>
      </c>
      <c r="F5" s="1139"/>
      <c r="G5" s="1140" t="s">
        <v>315</v>
      </c>
      <c r="H5" s="1140"/>
      <c r="I5" s="1140"/>
      <c r="J5" s="1010" t="s">
        <v>3083</v>
      </c>
      <c r="K5" s="165"/>
      <c r="L5" s="129"/>
      <c r="N5" s="144"/>
    </row>
    <row r="6" spans="1:14" s="56" customFormat="1" ht="15.75" x14ac:dyDescent="0.25">
      <c r="A6" s="133"/>
      <c r="B6" s="161"/>
      <c r="C6" s="241" t="s">
        <v>302</v>
      </c>
      <c r="D6" s="150" t="s">
        <v>151</v>
      </c>
      <c r="E6" s="1141">
        <v>45162</v>
      </c>
      <c r="F6" s="1141"/>
      <c r="G6" s="166" t="s">
        <v>311</v>
      </c>
      <c r="H6" s="166"/>
      <c r="I6" s="224">
        <v>1</v>
      </c>
      <c r="J6" s="246" t="s">
        <v>308</v>
      </c>
      <c r="K6" s="273"/>
      <c r="L6" s="129"/>
    </row>
    <row r="7" spans="1:14" s="56" customFormat="1" ht="15.75" x14ac:dyDescent="0.25">
      <c r="A7" s="133"/>
      <c r="B7" s="161"/>
      <c r="C7" s="241" t="s">
        <v>88</v>
      </c>
      <c r="D7" s="150" t="s">
        <v>152</v>
      </c>
      <c r="E7" s="1141">
        <f>+E6+10</f>
        <v>45172</v>
      </c>
      <c r="F7" s="1141"/>
      <c r="G7" s="167" t="s">
        <v>312</v>
      </c>
      <c r="H7" s="167"/>
      <c r="I7" s="224">
        <v>0</v>
      </c>
      <c r="J7" s="247"/>
      <c r="K7" s="274"/>
      <c r="L7" s="129"/>
    </row>
    <row r="8" spans="1:14" ht="15.75" thickBot="1" x14ac:dyDescent="0.3">
      <c r="B8" s="159"/>
      <c r="C8" s="289"/>
      <c r="D8" s="156"/>
      <c r="E8" s="157"/>
      <c r="F8" s="157"/>
      <c r="G8" s="243" t="s">
        <v>313</v>
      </c>
      <c r="H8" s="243"/>
      <c r="I8" s="244" t="s">
        <v>314</v>
      </c>
      <c r="J8" s="158"/>
      <c r="K8" s="168"/>
      <c r="L8" s="116"/>
    </row>
    <row r="9" spans="1:14" ht="15.75" thickBot="1" x14ac:dyDescent="0.3">
      <c r="B9" s="159"/>
      <c r="C9" s="164"/>
      <c r="D9" s="164"/>
      <c r="E9" s="143"/>
      <c r="G9" s="168"/>
      <c r="H9" s="168"/>
      <c r="I9" s="225"/>
      <c r="J9" s="143"/>
      <c r="K9" s="168"/>
      <c r="L9" s="116"/>
    </row>
    <row r="10" spans="1:14" ht="15.75" thickBot="1" x14ac:dyDescent="0.3">
      <c r="C10" s="1270" t="s">
        <v>301</v>
      </c>
      <c r="D10" s="1271"/>
      <c r="E10" s="1274" t="s">
        <v>244</v>
      </c>
      <c r="F10" s="1276" t="s">
        <v>318</v>
      </c>
      <c r="G10" s="1276"/>
      <c r="H10" s="1276"/>
      <c r="I10" s="1277" t="s">
        <v>245</v>
      </c>
      <c r="J10" s="1278"/>
      <c r="K10" s="116"/>
      <c r="L10" s="116"/>
    </row>
    <row r="11" spans="1:14" s="132" customFormat="1" thickBot="1" x14ac:dyDescent="0.25">
      <c r="A11" s="136"/>
      <c r="B11" s="137"/>
      <c r="C11" s="1497"/>
      <c r="D11" s="1498"/>
      <c r="E11" s="1499"/>
      <c r="F11" s="285" t="s">
        <v>311</v>
      </c>
      <c r="G11" s="285" t="s">
        <v>312</v>
      </c>
      <c r="H11" s="285" t="s">
        <v>313</v>
      </c>
      <c r="I11" s="1500"/>
      <c r="J11" s="1501"/>
      <c r="K11" s="275"/>
      <c r="L11" s="276"/>
    </row>
    <row r="12" spans="1:14" s="132" customFormat="1" x14ac:dyDescent="0.2">
      <c r="A12" s="136"/>
      <c r="B12" s="137" t="s">
        <v>356</v>
      </c>
      <c r="C12" s="1505"/>
      <c r="D12" s="1506"/>
      <c r="E12" s="286"/>
      <c r="F12" s="286"/>
      <c r="G12" s="286"/>
      <c r="H12" s="286"/>
      <c r="I12" s="1495"/>
      <c r="J12" s="1496"/>
      <c r="K12" s="233"/>
      <c r="L12" s="276"/>
    </row>
    <row r="13" spans="1:14" ht="16.5" x14ac:dyDescent="0.25">
      <c r="A13" s="133">
        <v>1</v>
      </c>
      <c r="C13" s="1518" t="s">
        <v>896</v>
      </c>
      <c r="D13" s="1519"/>
      <c r="E13" s="138"/>
      <c r="F13" s="138">
        <f t="shared" ref="F13:F24" si="0">SUMIF(E13,G$6,I$6)</f>
        <v>0</v>
      </c>
      <c r="G13" s="138">
        <f t="shared" ref="G13:G24" si="1">SUMIF(G$7,E13,I$6)</f>
        <v>0</v>
      </c>
      <c r="H13" s="138">
        <f>SUMIF(E13,G$8,I$6)</f>
        <v>0</v>
      </c>
      <c r="I13" s="1390"/>
      <c r="J13" s="1391"/>
      <c r="K13" s="277"/>
      <c r="L13" s="278"/>
      <c r="M13" s="143"/>
    </row>
    <row r="14" spans="1:14" ht="16.5" x14ac:dyDescent="0.25">
      <c r="A14" s="133">
        <v>1</v>
      </c>
      <c r="C14" s="1518" t="s">
        <v>898</v>
      </c>
      <c r="D14" s="1519"/>
      <c r="E14" s="138"/>
      <c r="F14" s="138">
        <f t="shared" si="0"/>
        <v>0</v>
      </c>
      <c r="G14" s="138">
        <f t="shared" si="1"/>
        <v>0</v>
      </c>
      <c r="H14" s="138">
        <f t="shared" ref="H14:H24" si="2">SUMIF(E14,G$8,I$6)</f>
        <v>0</v>
      </c>
      <c r="I14" s="1390"/>
      <c r="J14" s="1391"/>
      <c r="K14" s="277"/>
      <c r="L14" s="278"/>
      <c r="M14" s="143"/>
    </row>
    <row r="15" spans="1:14" ht="16.5" x14ac:dyDescent="0.25">
      <c r="A15" s="133">
        <v>1</v>
      </c>
      <c r="C15" s="1518" t="s">
        <v>899</v>
      </c>
      <c r="D15" s="1519"/>
      <c r="E15" s="138"/>
      <c r="F15" s="138">
        <f t="shared" si="0"/>
        <v>0</v>
      </c>
      <c r="G15" s="138">
        <f t="shared" si="1"/>
        <v>0</v>
      </c>
      <c r="H15" s="138">
        <f t="shared" si="2"/>
        <v>0</v>
      </c>
      <c r="I15" s="1390"/>
      <c r="J15" s="1391"/>
      <c r="K15" s="277"/>
      <c r="L15" s="278"/>
      <c r="M15" s="143"/>
    </row>
    <row r="16" spans="1:14" ht="31.5" x14ac:dyDescent="0.25">
      <c r="A16" s="133">
        <v>11</v>
      </c>
      <c r="C16" s="1518" t="s">
        <v>900</v>
      </c>
      <c r="D16" s="1519"/>
      <c r="E16" s="138"/>
      <c r="F16" s="138">
        <f t="shared" si="0"/>
        <v>0</v>
      </c>
      <c r="G16" s="138">
        <f t="shared" si="1"/>
        <v>0</v>
      </c>
      <c r="H16" s="138">
        <f t="shared" si="2"/>
        <v>0</v>
      </c>
      <c r="I16" s="1390"/>
      <c r="J16" s="1391"/>
      <c r="K16" s="277"/>
      <c r="L16" s="278"/>
      <c r="M16" s="143"/>
    </row>
    <row r="17" spans="1:22" ht="31.5" x14ac:dyDescent="0.25">
      <c r="A17" s="133">
        <v>11</v>
      </c>
      <c r="C17" s="1518" t="s">
        <v>901</v>
      </c>
      <c r="D17" s="1519"/>
      <c r="E17" s="138"/>
      <c r="F17" s="138">
        <f t="shared" si="0"/>
        <v>0</v>
      </c>
      <c r="G17" s="138">
        <f t="shared" si="1"/>
        <v>0</v>
      </c>
      <c r="H17" s="138">
        <f t="shared" si="2"/>
        <v>0</v>
      </c>
      <c r="I17" s="1390"/>
      <c r="J17" s="1391"/>
      <c r="K17" s="277"/>
      <c r="L17" s="278"/>
      <c r="M17" s="143"/>
    </row>
    <row r="18" spans="1:22" ht="16.5" x14ac:dyDescent="0.25">
      <c r="A18" s="133">
        <v>1</v>
      </c>
      <c r="C18" s="1518" t="s">
        <v>902</v>
      </c>
      <c r="D18" s="1519"/>
      <c r="E18" s="138"/>
      <c r="F18" s="138">
        <f t="shared" si="0"/>
        <v>0</v>
      </c>
      <c r="G18" s="138">
        <f t="shared" si="1"/>
        <v>0</v>
      </c>
      <c r="H18" s="138">
        <f t="shared" si="2"/>
        <v>0</v>
      </c>
      <c r="I18" s="1390"/>
      <c r="J18" s="1391"/>
      <c r="K18" s="277"/>
      <c r="L18" s="278"/>
      <c r="M18" s="143"/>
    </row>
    <row r="19" spans="1:22" ht="31.5" x14ac:dyDescent="0.25">
      <c r="A19" s="133">
        <v>11</v>
      </c>
      <c r="C19" s="1518" t="s">
        <v>903</v>
      </c>
      <c r="D19" s="1519"/>
      <c r="E19" s="138"/>
      <c r="F19" s="138">
        <f t="shared" si="0"/>
        <v>0</v>
      </c>
      <c r="G19" s="138">
        <f t="shared" si="1"/>
        <v>0</v>
      </c>
      <c r="H19" s="138">
        <f t="shared" si="2"/>
        <v>0</v>
      </c>
      <c r="I19" s="1390"/>
      <c r="J19" s="1391"/>
      <c r="K19" s="277"/>
      <c r="L19" s="278"/>
      <c r="M19" s="143"/>
    </row>
    <row r="20" spans="1:22" ht="31.5" x14ac:dyDescent="0.25">
      <c r="A20" s="133">
        <v>11</v>
      </c>
      <c r="C20" s="1518" t="s">
        <v>2242</v>
      </c>
      <c r="D20" s="1519"/>
      <c r="E20" s="138"/>
      <c r="F20" s="138">
        <f t="shared" si="0"/>
        <v>0</v>
      </c>
      <c r="G20" s="138">
        <f t="shared" si="1"/>
        <v>0</v>
      </c>
      <c r="H20" s="138">
        <f t="shared" si="2"/>
        <v>0</v>
      </c>
      <c r="I20" s="1390"/>
      <c r="J20" s="1391"/>
      <c r="K20" s="277"/>
      <c r="L20" s="278"/>
      <c r="M20" s="143"/>
    </row>
    <row r="21" spans="1:22" ht="31.5" x14ac:dyDescent="0.25">
      <c r="A21" s="133">
        <v>11</v>
      </c>
      <c r="C21" s="1518" t="s">
        <v>2986</v>
      </c>
      <c r="D21" s="1519"/>
      <c r="E21" s="138"/>
      <c r="F21" s="138">
        <f t="shared" si="0"/>
        <v>0</v>
      </c>
      <c r="G21" s="138">
        <f t="shared" si="1"/>
        <v>0</v>
      </c>
      <c r="H21" s="138">
        <f t="shared" si="2"/>
        <v>0</v>
      </c>
      <c r="I21" s="1390"/>
      <c r="J21" s="1391"/>
      <c r="K21" s="277"/>
      <c r="L21" s="278"/>
      <c r="M21" s="143"/>
    </row>
    <row r="22" spans="1:22" ht="31.5" x14ac:dyDescent="0.25">
      <c r="A22" s="133">
        <v>11</v>
      </c>
      <c r="C22" s="1518" t="s">
        <v>2243</v>
      </c>
      <c r="D22" s="1519"/>
      <c r="E22" s="138"/>
      <c r="F22" s="138">
        <f t="shared" si="0"/>
        <v>0</v>
      </c>
      <c r="G22" s="138">
        <f t="shared" si="1"/>
        <v>0</v>
      </c>
      <c r="H22" s="138">
        <f t="shared" si="2"/>
        <v>0</v>
      </c>
      <c r="I22" s="1390"/>
      <c r="J22" s="1391"/>
      <c r="K22" s="277"/>
      <c r="L22" s="278"/>
      <c r="M22" s="143"/>
    </row>
    <row r="23" spans="1:22" ht="76.5" x14ac:dyDescent="0.25">
      <c r="A23" s="133">
        <v>11111</v>
      </c>
      <c r="C23" s="1518" t="s">
        <v>2987</v>
      </c>
      <c r="D23" s="1519"/>
      <c r="E23" s="138" t="s">
        <v>312</v>
      </c>
      <c r="F23" s="138">
        <f t="shared" si="0"/>
        <v>0</v>
      </c>
      <c r="G23" s="138">
        <f t="shared" si="1"/>
        <v>1</v>
      </c>
      <c r="H23" s="138">
        <f t="shared" si="2"/>
        <v>0</v>
      </c>
      <c r="I23" s="1390"/>
      <c r="J23" s="1391"/>
      <c r="K23" s="277"/>
      <c r="L23" s="278"/>
      <c r="M23" s="143"/>
    </row>
    <row r="24" spans="1:22" ht="15.75" thickBot="1" x14ac:dyDescent="0.3">
      <c r="C24" s="1483"/>
      <c r="D24" s="1484"/>
      <c r="E24" s="115"/>
      <c r="F24" s="115">
        <f t="shared" si="0"/>
        <v>0</v>
      </c>
      <c r="G24" s="115">
        <f t="shared" si="1"/>
        <v>0</v>
      </c>
      <c r="H24" s="115">
        <f t="shared" si="2"/>
        <v>0</v>
      </c>
      <c r="I24" s="1487"/>
      <c r="J24" s="1488"/>
      <c r="K24" s="249"/>
    </row>
    <row r="25" spans="1:22" ht="22.5" x14ac:dyDescent="0.3">
      <c r="C25" s="164"/>
      <c r="D25" s="164"/>
      <c r="E25" s="143"/>
      <c r="F25" s="198" t="s">
        <v>311</v>
      </c>
      <c r="G25" s="198" t="s">
        <v>312</v>
      </c>
      <c r="H25" s="198" t="s">
        <v>313</v>
      </c>
      <c r="I25" s="226" t="s">
        <v>317</v>
      </c>
      <c r="J25" s="169"/>
      <c r="K25" s="169"/>
      <c r="L25" s="201" t="s">
        <v>319</v>
      </c>
      <c r="M25" s="201"/>
      <c r="N25" s="201"/>
      <c r="O25" s="201"/>
      <c r="P25" s="201"/>
      <c r="Q25" s="201"/>
      <c r="R25" s="201"/>
      <c r="S25" s="201"/>
      <c r="T25" s="202"/>
      <c r="U25" s="201"/>
      <c r="V25" s="201"/>
    </row>
    <row r="26" spans="1:22" ht="15.75" thickBot="1" x14ac:dyDescent="0.3">
      <c r="E26" s="102" t="s">
        <v>316</v>
      </c>
      <c r="F26" s="104">
        <f>SUM(F13:F24)</f>
        <v>0</v>
      </c>
      <c r="G26" s="104">
        <f>SUM(G13:G24)</f>
        <v>1</v>
      </c>
      <c r="H26" s="104">
        <f>SUM(H13:H24)</f>
        <v>0</v>
      </c>
      <c r="I26" s="102">
        <f>+F26+G26</f>
        <v>1</v>
      </c>
      <c r="L26" s="1292" t="s">
        <v>349</v>
      </c>
      <c r="M26" s="1292"/>
      <c r="N26" s="1292"/>
      <c r="O26" s="1292"/>
      <c r="P26" s="1292"/>
      <c r="Q26" s="195"/>
      <c r="R26" s="1292" t="s">
        <v>350</v>
      </c>
      <c r="S26" s="1292"/>
      <c r="T26" s="1292"/>
      <c r="U26" s="1292"/>
      <c r="V26" s="1292"/>
    </row>
    <row r="27" spans="1:22" ht="15.75" thickBot="1" x14ac:dyDescent="0.3">
      <c r="D27" s="180" t="s">
        <v>347</v>
      </c>
      <c r="E27" s="181"/>
      <c r="F27" s="1293">
        <f>+F26/I26</f>
        <v>0</v>
      </c>
      <c r="G27" s="1293">
        <f>+G26/I26</f>
        <v>1</v>
      </c>
      <c r="H27" s="223"/>
      <c r="I27" s="1295">
        <f>+F27+G27</f>
        <v>1</v>
      </c>
      <c r="L27" s="196"/>
      <c r="M27" s="174"/>
      <c r="N27" s="195"/>
      <c r="O27" s="195"/>
      <c r="P27" s="195"/>
      <c r="Q27" s="195"/>
      <c r="R27" s="195"/>
      <c r="S27" s="195"/>
      <c r="T27" s="203"/>
      <c r="U27" s="176"/>
      <c r="V27" s="176"/>
    </row>
    <row r="28" spans="1:22" ht="15.75" thickBot="1" x14ac:dyDescent="0.3">
      <c r="D28" s="180" t="s">
        <v>348</v>
      </c>
      <c r="E28" s="181"/>
      <c r="F28" s="1294"/>
      <c r="G28" s="1294"/>
      <c r="H28" s="223"/>
      <c r="I28" s="1296"/>
      <c r="L28" s="1297" t="s">
        <v>320</v>
      </c>
      <c r="M28" s="1298"/>
      <c r="N28" s="1298"/>
      <c r="O28" s="1298"/>
      <c r="P28" s="1299"/>
      <c r="Q28" s="195"/>
      <c r="R28" s="1297" t="s">
        <v>321</v>
      </c>
      <c r="S28" s="1298"/>
      <c r="T28" s="1300"/>
      <c r="U28" s="1298"/>
      <c r="V28" s="1299"/>
    </row>
    <row r="29" spans="1:22" ht="38.25" x14ac:dyDescent="0.25">
      <c r="D29" s="182"/>
      <c r="E29" s="116"/>
      <c r="F29" s="186"/>
      <c r="G29" s="186"/>
      <c r="H29" s="183"/>
      <c r="I29" s="184"/>
      <c r="L29" s="216" t="s">
        <v>322</v>
      </c>
      <c r="M29" s="217" t="s">
        <v>323</v>
      </c>
      <c r="N29" s="217" t="s">
        <v>324</v>
      </c>
      <c r="O29" s="217" t="s">
        <v>325</v>
      </c>
      <c r="P29" s="218" t="s">
        <v>326</v>
      </c>
      <c r="Q29" s="219"/>
      <c r="R29" s="220" t="s">
        <v>322</v>
      </c>
      <c r="S29" s="217" t="s">
        <v>323</v>
      </c>
      <c r="T29" s="217" t="s">
        <v>327</v>
      </c>
      <c r="U29" s="217" t="s">
        <v>325</v>
      </c>
      <c r="V29" s="218" t="s">
        <v>326</v>
      </c>
    </row>
    <row r="30" spans="1:22" x14ac:dyDescent="0.25">
      <c r="D30" s="182" t="s">
        <v>324</v>
      </c>
      <c r="E30" s="193">
        <f>+F27</f>
        <v>0</v>
      </c>
      <c r="F30" s="186"/>
      <c r="G30" s="186"/>
      <c r="H30" s="183"/>
      <c r="I30" s="184"/>
      <c r="L30" s="205" t="s">
        <v>328</v>
      </c>
      <c r="M30" s="206" t="s">
        <v>329</v>
      </c>
      <c r="N30" s="207" t="s">
        <v>330</v>
      </c>
      <c r="O30" s="208" t="s">
        <v>331</v>
      </c>
      <c r="P30" s="189" t="s">
        <v>332</v>
      </c>
      <c r="Q30" s="204"/>
      <c r="R30" s="209" t="s">
        <v>328</v>
      </c>
      <c r="S30" s="206" t="s">
        <v>333</v>
      </c>
      <c r="T30" s="179" t="s">
        <v>334</v>
      </c>
      <c r="U30" s="208" t="s">
        <v>331</v>
      </c>
      <c r="V30" s="189" t="s">
        <v>335</v>
      </c>
    </row>
    <row r="31" spans="1:22" ht="30" x14ac:dyDescent="0.25">
      <c r="D31" s="182" t="s">
        <v>327</v>
      </c>
      <c r="E31" s="193">
        <f>+G27</f>
        <v>1</v>
      </c>
      <c r="F31" s="186"/>
      <c r="G31" s="186"/>
      <c r="H31" s="183"/>
      <c r="I31" s="184"/>
      <c r="L31" s="205" t="s">
        <v>336</v>
      </c>
      <c r="M31" s="206" t="s">
        <v>329</v>
      </c>
      <c r="N31" s="207" t="s">
        <v>337</v>
      </c>
      <c r="O31" s="208" t="s">
        <v>338</v>
      </c>
      <c r="P31" s="189" t="s">
        <v>339</v>
      </c>
      <c r="Q31" s="204"/>
      <c r="R31" s="209" t="s">
        <v>336</v>
      </c>
      <c r="S31" s="206" t="s">
        <v>333</v>
      </c>
      <c r="T31" s="179" t="s">
        <v>337</v>
      </c>
      <c r="U31" s="208" t="s">
        <v>338</v>
      </c>
      <c r="V31" s="189" t="s">
        <v>340</v>
      </c>
    </row>
    <row r="32" spans="1:22" ht="16.5" thickBot="1" x14ac:dyDescent="0.3">
      <c r="C32" s="227" t="s">
        <v>351</v>
      </c>
      <c r="D32" s="182"/>
      <c r="E32" s="116"/>
      <c r="F32" s="186"/>
      <c r="G32" s="186"/>
      <c r="H32" s="183"/>
      <c r="I32" s="184"/>
      <c r="J32" s="102">
        <f>990*1.12</f>
        <v>1108.8000000000002</v>
      </c>
      <c r="L32" s="210" t="s">
        <v>341</v>
      </c>
      <c r="M32" s="211" t="s">
        <v>329</v>
      </c>
      <c r="N32" s="212" t="s">
        <v>342</v>
      </c>
      <c r="O32" s="213" t="s">
        <v>343</v>
      </c>
      <c r="P32" s="214" t="s">
        <v>344</v>
      </c>
      <c r="Q32" s="204"/>
      <c r="R32" s="215" t="s">
        <v>341</v>
      </c>
      <c r="S32" s="211" t="s">
        <v>345</v>
      </c>
      <c r="T32" s="190" t="s">
        <v>346</v>
      </c>
      <c r="U32" s="213" t="s">
        <v>343</v>
      </c>
      <c r="V32" s="214" t="s">
        <v>332</v>
      </c>
    </row>
    <row r="33" spans="1:24" x14ac:dyDescent="0.25">
      <c r="D33" s="229" t="s">
        <v>352</v>
      </c>
      <c r="E33" s="116"/>
      <c r="F33" s="186"/>
      <c r="G33" s="186"/>
      <c r="H33" s="183"/>
      <c r="I33" s="184"/>
    </row>
    <row r="34" spans="1:24" x14ac:dyDescent="0.25">
      <c r="D34" s="228" t="s">
        <v>353</v>
      </c>
      <c r="E34" s="116"/>
      <c r="F34" s="186"/>
      <c r="G34" s="186"/>
      <c r="H34" s="183"/>
      <c r="I34" s="184"/>
    </row>
    <row r="35" spans="1:24" x14ac:dyDescent="0.25">
      <c r="D35" s="228" t="s">
        <v>354</v>
      </c>
      <c r="E35" s="192" t="s">
        <v>356</v>
      </c>
      <c r="F35" s="186"/>
      <c r="G35" s="186"/>
      <c r="H35" s="183"/>
      <c r="I35" s="184"/>
    </row>
    <row r="36" spans="1:24" s="170" customFormat="1" ht="16.5" customHeight="1" x14ac:dyDescent="0.3">
      <c r="A36" s="221"/>
      <c r="B36" s="134"/>
      <c r="C36" s="191"/>
      <c r="D36" s="228" t="s">
        <v>355</v>
      </c>
      <c r="E36" s="185"/>
      <c r="F36" s="185"/>
      <c r="G36" s="185"/>
      <c r="H36" s="185"/>
      <c r="I36" s="185"/>
      <c r="K36" s="200"/>
      <c r="W36" s="200"/>
      <c r="X36" s="200"/>
    </row>
    <row r="37" spans="1:24" s="175" customFormat="1" ht="15.75" thickBot="1" x14ac:dyDescent="0.3">
      <c r="A37" s="197"/>
      <c r="B37" s="170"/>
      <c r="C37" s="194" t="s">
        <v>357</v>
      </c>
      <c r="I37" s="171"/>
      <c r="J37" s="172"/>
      <c r="K37" s="172"/>
      <c r="W37" s="176"/>
      <c r="X37" s="174"/>
    </row>
    <row r="38" spans="1:24" s="175" customFormat="1" ht="47.25" thickBot="1" x14ac:dyDescent="0.3">
      <c r="A38" s="197">
        <v>111</v>
      </c>
      <c r="C38" s="1285"/>
      <c r="D38" s="1286"/>
      <c r="E38" s="1286"/>
      <c r="F38" s="1286"/>
      <c r="G38" s="1286"/>
      <c r="H38" s="1286"/>
      <c r="I38" s="1286"/>
      <c r="J38" s="1287"/>
      <c r="K38" s="172"/>
      <c r="W38" s="176"/>
      <c r="X38" s="177"/>
    </row>
    <row r="39" spans="1:24" s="175" customFormat="1" x14ac:dyDescent="0.25">
      <c r="A39" s="197"/>
      <c r="I39" s="171"/>
      <c r="W39" s="178"/>
    </row>
    <row r="40" spans="1:24" s="173" customFormat="1" x14ac:dyDescent="0.25">
      <c r="A40" s="222"/>
      <c r="B40" s="175"/>
      <c r="I40" s="187"/>
      <c r="W40" s="179"/>
    </row>
    <row r="41" spans="1:24" s="173" customFormat="1" x14ac:dyDescent="0.25">
      <c r="A41" s="222"/>
      <c r="I41" s="187"/>
      <c r="W41" s="188"/>
    </row>
    <row r="42" spans="1:24" s="173" customFormat="1" x14ac:dyDescent="0.25">
      <c r="A42" s="222"/>
      <c r="I42" s="187"/>
      <c r="W42" s="188"/>
    </row>
    <row r="43" spans="1:24" s="173" customFormat="1" x14ac:dyDescent="0.25">
      <c r="A43" s="222"/>
      <c r="I43" s="187"/>
      <c r="W43" s="188"/>
    </row>
    <row r="44" spans="1:24" x14ac:dyDescent="0.25">
      <c r="B44" s="173"/>
    </row>
  </sheetData>
  <mergeCells count="42">
    <mergeCell ref="E5:F5"/>
    <mergeCell ref="G5:I5"/>
    <mergeCell ref="E6:F6"/>
    <mergeCell ref="E7:F7"/>
    <mergeCell ref="C10:D11"/>
    <mergeCell ref="E10:E11"/>
    <mergeCell ref="F10:H10"/>
    <mergeCell ref="I10:J11"/>
    <mergeCell ref="C12:D12"/>
    <mergeCell ref="I12:J12"/>
    <mergeCell ref="C13:D13"/>
    <mergeCell ref="I13:J13"/>
    <mergeCell ref="C14:D14"/>
    <mergeCell ref="I14:J14"/>
    <mergeCell ref="C15:D15"/>
    <mergeCell ref="I15:J15"/>
    <mergeCell ref="C16:D16"/>
    <mergeCell ref="I16:J16"/>
    <mergeCell ref="C17:D17"/>
    <mergeCell ref="I17:J17"/>
    <mergeCell ref="C18:D18"/>
    <mergeCell ref="I18:J18"/>
    <mergeCell ref="C19:D19"/>
    <mergeCell ref="I19:J19"/>
    <mergeCell ref="C20:D20"/>
    <mergeCell ref="I20:J20"/>
    <mergeCell ref="C23:D23"/>
    <mergeCell ref="I23:J23"/>
    <mergeCell ref="C21:D21"/>
    <mergeCell ref="I21:J21"/>
    <mergeCell ref="C22:D22"/>
    <mergeCell ref="I22:J22"/>
    <mergeCell ref="C38:J38"/>
    <mergeCell ref="C24:D24"/>
    <mergeCell ref="I24:J24"/>
    <mergeCell ref="L26:P26"/>
    <mergeCell ref="R26:V26"/>
    <mergeCell ref="F27:F28"/>
    <mergeCell ref="G27:G28"/>
    <mergeCell ref="I27:I28"/>
    <mergeCell ref="L28:P28"/>
    <mergeCell ref="R28:V28"/>
  </mergeCells>
  <conditionalFormatting sqref="C13:D23">
    <cfRule type="duplicateValues" dxfId="41" priority="470"/>
  </conditionalFormatting>
  <dataValidations count="1">
    <dataValidation type="list" allowBlank="1" showInputMessage="1" showErrorMessage="1" sqref="E13:E25" xr:uid="{00000000-0002-0000-3E00-000000000000}">
      <formula1>$G$6:$G$8</formula1>
    </dataValidation>
  </dataValidation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FF0000"/>
  </sheetPr>
  <dimension ref="A1:R62"/>
  <sheetViews>
    <sheetView zoomScale="115" zoomScaleNormal="115" workbookViewId="0">
      <selection activeCell="C39" sqref="C39:D39"/>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7" style="73" customWidth="1"/>
  </cols>
  <sheetData>
    <row r="1" spans="1:17" ht="21.75" thickBot="1" x14ac:dyDescent="0.4">
      <c r="D1" s="1180" t="s">
        <v>82</v>
      </c>
      <c r="E1" s="1180"/>
      <c r="F1" s="1180"/>
      <c r="G1" s="1180"/>
      <c r="H1" s="1180"/>
      <c r="I1" s="1180"/>
      <c r="J1" s="1180"/>
      <c r="K1" s="1180"/>
      <c r="L1" s="1180"/>
      <c r="M1" s="1180"/>
      <c r="N1" s="1180"/>
      <c r="O1" s="1180"/>
      <c r="P1" s="1180"/>
      <c r="Q1" s="76"/>
    </row>
    <row r="2" spans="1:17" ht="21" x14ac:dyDescent="0.35">
      <c r="D2" s="1180" t="s">
        <v>83</v>
      </c>
      <c r="E2" s="1180"/>
      <c r="F2" s="1180"/>
      <c r="G2" s="1180"/>
      <c r="H2" s="1180"/>
      <c r="I2" s="1180"/>
      <c r="J2" s="1180"/>
      <c r="K2" s="1180"/>
      <c r="L2" s="1180"/>
      <c r="M2" s="1180"/>
      <c r="N2" s="1180"/>
      <c r="O2" s="1180"/>
      <c r="P2" s="1180"/>
      <c r="Q2" s="1528" t="s">
        <v>2521</v>
      </c>
    </row>
    <row r="3" spans="1:17" ht="9" customHeight="1" x14ac:dyDescent="0.3">
      <c r="D3" s="99"/>
      <c r="E3" s="99"/>
      <c r="F3" s="99"/>
      <c r="G3" s="99"/>
      <c r="H3" s="99"/>
      <c r="I3" s="99"/>
      <c r="J3" s="99"/>
      <c r="K3" s="99"/>
      <c r="L3" s="99"/>
      <c r="M3" s="99"/>
      <c r="N3" s="99"/>
      <c r="O3" s="99"/>
      <c r="P3" s="1176" t="s">
        <v>154</v>
      </c>
      <c r="Q3" s="1529"/>
    </row>
    <row r="4" spans="1:17" s="56" customFormat="1" ht="15.75" customHeight="1" thickBot="1" x14ac:dyDescent="0.3">
      <c r="A4" s="75"/>
      <c r="B4" s="53" t="s">
        <v>84</v>
      </c>
      <c r="C4" s="53"/>
      <c r="D4" s="56" t="s">
        <v>150</v>
      </c>
      <c r="P4" s="1176"/>
      <c r="Q4" s="1530"/>
    </row>
    <row r="5" spans="1:17" s="56" customFormat="1" ht="15.75" customHeight="1" thickBot="1" x14ac:dyDescent="0.3">
      <c r="A5" s="75"/>
      <c r="B5" s="53" t="s">
        <v>85</v>
      </c>
      <c r="C5" s="53"/>
      <c r="D5" s="56" t="s">
        <v>3078</v>
      </c>
      <c r="H5" s="1177" t="s">
        <v>162</v>
      </c>
      <c r="I5" s="1177"/>
      <c r="J5" s="1177"/>
      <c r="K5" s="1177"/>
      <c r="L5" s="287"/>
      <c r="M5" s="287" t="s">
        <v>147</v>
      </c>
      <c r="N5" s="1177"/>
      <c r="O5" s="1177"/>
      <c r="P5" s="1177"/>
    </row>
    <row r="6" spans="1:17" s="56" customFormat="1" ht="15.75" x14ac:dyDescent="0.25">
      <c r="A6" s="75"/>
      <c r="B6" s="53" t="s">
        <v>86</v>
      </c>
      <c r="C6" s="53"/>
      <c r="D6" s="72" t="s">
        <v>1029</v>
      </c>
      <c r="H6" s="1181" t="s">
        <v>161</v>
      </c>
      <c r="I6" s="1181"/>
      <c r="J6" s="1181"/>
      <c r="K6" s="1181"/>
      <c r="L6" s="288"/>
      <c r="M6" s="288"/>
      <c r="N6" s="1177"/>
      <c r="O6" s="1177"/>
      <c r="P6" s="1177"/>
      <c r="Q6" s="986" t="s">
        <v>159</v>
      </c>
    </row>
    <row r="7" spans="1:17" s="56" customFormat="1" ht="15.75" x14ac:dyDescent="0.25">
      <c r="A7" s="75"/>
      <c r="B7" s="53" t="s">
        <v>87</v>
      </c>
      <c r="C7" s="53"/>
      <c r="D7" s="56" t="s">
        <v>151</v>
      </c>
      <c r="E7" s="72" t="s">
        <v>163</v>
      </c>
      <c r="H7" s="1178">
        <v>45162</v>
      </c>
      <c r="I7" s="1179"/>
      <c r="J7" s="1179"/>
      <c r="K7" s="1179"/>
      <c r="L7" s="1178">
        <v>45162</v>
      </c>
      <c r="M7" s="1178"/>
      <c r="N7" s="1178"/>
      <c r="O7" s="1179"/>
      <c r="P7" s="1179"/>
      <c r="Q7" s="987" t="s">
        <v>160</v>
      </c>
    </row>
    <row r="8" spans="1:17" s="56" customFormat="1" ht="16.5" thickBot="1" x14ac:dyDescent="0.3">
      <c r="A8" s="75"/>
      <c r="B8" s="53" t="s">
        <v>88</v>
      </c>
      <c r="C8" s="53"/>
      <c r="D8" s="56" t="s">
        <v>152</v>
      </c>
      <c r="E8" s="72" t="s">
        <v>163</v>
      </c>
      <c r="H8" s="1178">
        <f>+H7+20</f>
        <v>45182</v>
      </c>
      <c r="I8" s="1179"/>
      <c r="J8" s="1179"/>
      <c r="K8" s="1179"/>
      <c r="L8" s="1178">
        <f>+L7+1</f>
        <v>45163</v>
      </c>
      <c r="M8" s="1178"/>
      <c r="N8" s="1178"/>
      <c r="O8" s="1179"/>
      <c r="P8" s="1179"/>
      <c r="Q8" s="988"/>
    </row>
    <row r="9" spans="1:17" s="56" customFormat="1" ht="17.25" x14ac:dyDescent="0.25">
      <c r="A9" s="75">
        <v>1</v>
      </c>
      <c r="B9" s="1187" t="s">
        <v>166</v>
      </c>
      <c r="C9" s="1187"/>
      <c r="D9" s="1188" t="s">
        <v>1030</v>
      </c>
      <c r="E9" s="1188"/>
      <c r="F9" s="1188"/>
      <c r="G9" s="1188"/>
      <c r="H9" s="1188"/>
      <c r="I9" s="1188"/>
      <c r="J9" s="1188"/>
      <c r="K9" s="1188"/>
      <c r="L9" s="1188"/>
      <c r="M9" s="1188"/>
      <c r="N9" s="1188"/>
      <c r="O9" s="1188"/>
      <c r="P9" s="1188"/>
      <c r="Q9" s="1188"/>
    </row>
    <row r="10" spans="1:17" s="56" customFormat="1" ht="64.5" x14ac:dyDescent="0.25">
      <c r="A10" s="75">
        <v>1111</v>
      </c>
      <c r="B10" s="1187"/>
      <c r="C10" s="1187"/>
      <c r="D10" s="1087" t="s">
        <v>1031</v>
      </c>
      <c r="E10" s="1087"/>
      <c r="F10" s="1087"/>
      <c r="G10" s="1087"/>
      <c r="H10" s="1087"/>
      <c r="I10" s="1087"/>
      <c r="J10" s="1087"/>
      <c r="K10" s="1087"/>
      <c r="L10" s="1087"/>
      <c r="M10" s="1087"/>
      <c r="N10" s="1087"/>
      <c r="O10" s="1087"/>
      <c r="P10" s="1087"/>
      <c r="Q10" s="1087"/>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169</v>
      </c>
      <c r="E13" s="757" t="s">
        <v>2057</v>
      </c>
      <c r="H13" s="88"/>
      <c r="I13" s="89" t="s">
        <v>155</v>
      </c>
      <c r="K13" s="88"/>
      <c r="L13" s="88"/>
      <c r="N13" s="95" t="s">
        <v>134</v>
      </c>
      <c r="O13" s="89"/>
    </row>
    <row r="14" spans="1:17" s="86" customFormat="1" ht="12.75" x14ac:dyDescent="0.2">
      <c r="A14" s="754"/>
      <c r="B14" s="84" t="s">
        <v>140</v>
      </c>
      <c r="C14" s="86" t="s">
        <v>92</v>
      </c>
      <c r="D14" s="86" t="s">
        <v>170</v>
      </c>
      <c r="H14" s="88"/>
      <c r="I14" s="89" t="s">
        <v>147</v>
      </c>
      <c r="J14" s="87"/>
      <c r="K14" s="88"/>
      <c r="L14" s="88"/>
      <c r="M14" s="96" t="s">
        <v>136</v>
      </c>
      <c r="N14" s="93" t="s">
        <v>157</v>
      </c>
      <c r="O14" s="89"/>
    </row>
    <row r="15" spans="1:17" s="86" customFormat="1" ht="12.75" x14ac:dyDescent="0.2">
      <c r="A15" s="754"/>
      <c r="B15" s="84" t="s">
        <v>136</v>
      </c>
      <c r="C15" s="86" t="s">
        <v>93</v>
      </c>
      <c r="D15" s="86" t="s">
        <v>171</v>
      </c>
      <c r="H15" s="88"/>
      <c r="I15" s="89" t="s">
        <v>148</v>
      </c>
      <c r="J15" s="87"/>
      <c r="K15" s="88"/>
      <c r="L15" s="88"/>
      <c r="M15" s="96" t="s">
        <v>137</v>
      </c>
      <c r="N15" s="93" t="s">
        <v>156</v>
      </c>
      <c r="O15" s="89"/>
    </row>
    <row r="16" spans="1:17" s="86" customFormat="1" ht="12.75" x14ac:dyDescent="0.2">
      <c r="A16" s="754"/>
      <c r="C16" s="84"/>
      <c r="D16" s="86" t="s">
        <v>172</v>
      </c>
      <c r="H16" s="88"/>
      <c r="I16" s="89"/>
      <c r="J16" s="87"/>
      <c r="K16" s="88"/>
      <c r="L16" s="88"/>
      <c r="M16" s="96" t="s">
        <v>138</v>
      </c>
      <c r="N16" s="95" t="s">
        <v>135</v>
      </c>
      <c r="O16" s="89"/>
    </row>
    <row r="17" spans="1:18" s="86" customFormat="1" ht="6.75" customHeight="1"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
      <c r="C20" s="1202" t="s">
        <v>2988</v>
      </c>
      <c r="D20" s="1261"/>
      <c r="E20" s="109"/>
      <c r="F20" s="110"/>
      <c r="G20" s="110"/>
      <c r="H20" s="110"/>
      <c r="I20" s="110"/>
      <c r="J20" s="110"/>
      <c r="K20" s="110"/>
      <c r="L20" s="111"/>
      <c r="M20" s="117"/>
      <c r="N20" s="109"/>
      <c r="O20" s="110"/>
      <c r="P20" s="110"/>
      <c r="Q20" s="120"/>
      <c r="R20"/>
    </row>
    <row r="21" spans="1:18" s="56" customFormat="1" ht="48.75" x14ac:dyDescent="0.25">
      <c r="A21" s="75">
        <v>111</v>
      </c>
      <c r="C21" s="1264" t="s">
        <v>1034</v>
      </c>
      <c r="D21" s="1265"/>
      <c r="E21" s="118"/>
      <c r="F21" s="119"/>
      <c r="G21" s="119"/>
      <c r="H21" s="119"/>
      <c r="I21" s="119"/>
      <c r="J21" s="119"/>
      <c r="K21" s="119"/>
      <c r="L21" s="107" t="s">
        <v>1062</v>
      </c>
      <c r="M21" s="112">
        <v>1</v>
      </c>
      <c r="N21" s="118"/>
      <c r="O21" s="119"/>
      <c r="P21" s="119"/>
      <c r="Q21" s="120"/>
      <c r="R21"/>
    </row>
    <row r="22" spans="1:18" s="56" customFormat="1" ht="48.75" x14ac:dyDescent="0.25">
      <c r="A22" s="75">
        <v>111</v>
      </c>
      <c r="B22" s="103"/>
      <c r="C22" s="1264" t="s">
        <v>1035</v>
      </c>
      <c r="D22" s="1265"/>
      <c r="E22" s="118"/>
      <c r="F22" s="119"/>
      <c r="G22" s="119"/>
      <c r="H22" s="119"/>
      <c r="I22" s="119"/>
      <c r="J22" s="119"/>
      <c r="K22" s="119"/>
      <c r="L22" s="107" t="s">
        <v>1062</v>
      </c>
      <c r="M22" s="121"/>
      <c r="N22" s="118"/>
      <c r="O22" s="119"/>
      <c r="P22" s="119"/>
      <c r="Q22" s="120"/>
    </row>
    <row r="23" spans="1:18" s="56" customFormat="1" ht="33.75" customHeight="1" x14ac:dyDescent="0.25">
      <c r="A23" s="75">
        <v>11</v>
      </c>
      <c r="B23" s="103"/>
      <c r="C23" s="1264" t="s">
        <v>2989</v>
      </c>
      <c r="D23" s="1265"/>
      <c r="E23" s="118"/>
      <c r="F23" s="119"/>
      <c r="G23" s="119"/>
      <c r="H23" s="119"/>
      <c r="I23" s="119"/>
      <c r="J23" s="119"/>
      <c r="K23" s="119"/>
      <c r="L23" s="107" t="s">
        <v>1062</v>
      </c>
      <c r="M23" s="121"/>
      <c r="N23" s="118"/>
      <c r="O23" s="119"/>
      <c r="P23" s="119"/>
      <c r="Q23" s="120"/>
    </row>
    <row r="24" spans="1:18" s="56" customFormat="1" ht="64.5" x14ac:dyDescent="0.25">
      <c r="A24" s="75">
        <v>1111</v>
      </c>
      <c r="B24" s="103"/>
      <c r="C24" s="1264" t="s">
        <v>2990</v>
      </c>
      <c r="D24" s="1265"/>
      <c r="E24" s="118"/>
      <c r="F24" s="119"/>
      <c r="G24" s="119"/>
      <c r="H24" s="119"/>
      <c r="I24" s="119"/>
      <c r="J24" s="119"/>
      <c r="K24" s="119"/>
      <c r="L24" s="107" t="s">
        <v>1062</v>
      </c>
      <c r="M24" s="121"/>
      <c r="N24" s="118"/>
      <c r="O24" s="119"/>
      <c r="P24" s="119"/>
      <c r="Q24" s="120"/>
    </row>
    <row r="25" spans="1:18" s="56" customFormat="1" ht="33" x14ac:dyDescent="0.25">
      <c r="A25" s="75">
        <v>11</v>
      </c>
      <c r="B25" s="103"/>
      <c r="C25" s="1264" t="s">
        <v>2991</v>
      </c>
      <c r="D25" s="1265"/>
      <c r="E25" s="118"/>
      <c r="F25" s="119"/>
      <c r="G25" s="119"/>
      <c r="H25" s="119"/>
      <c r="I25" s="119"/>
      <c r="J25" s="119"/>
      <c r="K25" s="119"/>
      <c r="L25" s="123"/>
      <c r="M25" s="121"/>
      <c r="N25" s="118"/>
      <c r="O25" s="119"/>
      <c r="P25" s="119"/>
      <c r="Q25" s="120"/>
    </row>
    <row r="26" spans="1:18" s="56" customFormat="1" ht="33" x14ac:dyDescent="0.25">
      <c r="A26" s="75">
        <v>11</v>
      </c>
      <c r="B26" s="103"/>
      <c r="C26" s="1454" t="s">
        <v>2992</v>
      </c>
      <c r="D26" s="1455"/>
      <c r="E26" s="118"/>
      <c r="F26" s="119"/>
      <c r="G26" s="119"/>
      <c r="H26" s="119"/>
      <c r="I26" s="119"/>
      <c r="J26" s="119"/>
      <c r="K26" s="119"/>
      <c r="L26" s="107" t="s">
        <v>1062</v>
      </c>
      <c r="M26" s="121"/>
      <c r="N26" s="118"/>
      <c r="O26" s="119"/>
      <c r="P26" s="119"/>
      <c r="Q26" s="120"/>
    </row>
    <row r="27" spans="1:18" s="56" customFormat="1" ht="33" x14ac:dyDescent="0.25">
      <c r="A27" s="75">
        <v>11</v>
      </c>
      <c r="B27" s="103"/>
      <c r="C27" s="1264" t="s">
        <v>1038</v>
      </c>
      <c r="D27" s="1265"/>
      <c r="E27" s="118"/>
      <c r="F27" s="119"/>
      <c r="G27" s="119"/>
      <c r="H27" s="119"/>
      <c r="I27" s="119"/>
      <c r="J27" s="119"/>
      <c r="K27" s="119"/>
      <c r="L27" s="107" t="s">
        <v>1062</v>
      </c>
      <c r="M27" s="121"/>
      <c r="N27" s="118"/>
      <c r="O27" s="119"/>
      <c r="P27" s="119"/>
      <c r="Q27" s="120"/>
    </row>
    <row r="28" spans="1:18" s="56" customFormat="1" ht="48.75" x14ac:dyDescent="0.25">
      <c r="A28" s="75">
        <v>111</v>
      </c>
      <c r="B28" s="103"/>
      <c r="C28" s="1264" t="s">
        <v>2993</v>
      </c>
      <c r="D28" s="1265"/>
      <c r="E28" s="118"/>
      <c r="F28" s="119"/>
      <c r="G28" s="119"/>
      <c r="H28" s="119"/>
      <c r="I28" s="119"/>
      <c r="J28" s="119"/>
      <c r="K28" s="119"/>
      <c r="L28" s="107" t="s">
        <v>1062</v>
      </c>
      <c r="M28" s="121"/>
      <c r="N28" s="118"/>
      <c r="O28" s="119"/>
      <c r="P28" s="119"/>
      <c r="Q28" s="120"/>
    </row>
    <row r="29" spans="1:18" s="56" customFormat="1" ht="33" x14ac:dyDescent="0.25">
      <c r="A29" s="75">
        <v>11</v>
      </c>
      <c r="B29" s="103"/>
      <c r="C29" s="1264" t="s">
        <v>1039</v>
      </c>
      <c r="D29" s="1265"/>
      <c r="E29" s="118"/>
      <c r="F29" s="119"/>
      <c r="G29" s="119"/>
      <c r="H29" s="119"/>
      <c r="I29" s="119"/>
      <c r="J29" s="119"/>
      <c r="K29" s="119"/>
      <c r="L29" s="107" t="s">
        <v>1062</v>
      </c>
      <c r="M29" s="121"/>
      <c r="N29" s="118"/>
      <c r="O29" s="119"/>
      <c r="P29" s="119"/>
      <c r="Q29" s="120"/>
    </row>
    <row r="30" spans="1:18" s="56" customFormat="1" ht="33" x14ac:dyDescent="0.25">
      <c r="A30" s="75">
        <v>11</v>
      </c>
      <c r="B30" s="103"/>
      <c r="C30" s="1264" t="s">
        <v>2994</v>
      </c>
      <c r="D30" s="1265"/>
      <c r="E30" s="118"/>
      <c r="F30" s="119"/>
      <c r="G30" s="119"/>
      <c r="H30" s="119"/>
      <c r="I30" s="119"/>
      <c r="J30" s="119"/>
      <c r="K30" s="119"/>
      <c r="L30" s="107" t="s">
        <v>1062</v>
      </c>
      <c r="M30" s="121"/>
      <c r="N30" s="118"/>
      <c r="O30" s="119"/>
      <c r="P30" s="119"/>
      <c r="Q30" s="120"/>
    </row>
    <row r="31" spans="1:18" s="56" customFormat="1" ht="33" x14ac:dyDescent="0.25">
      <c r="A31" s="75">
        <v>11</v>
      </c>
      <c r="B31" s="103"/>
      <c r="C31" s="1264" t="s">
        <v>1041</v>
      </c>
      <c r="D31" s="1265"/>
      <c r="E31" s="118"/>
      <c r="F31" s="119"/>
      <c r="G31" s="119"/>
      <c r="H31" s="119"/>
      <c r="I31" s="119"/>
      <c r="J31" s="119"/>
      <c r="K31" s="119"/>
      <c r="L31" s="107"/>
      <c r="M31" s="121"/>
      <c r="N31" s="118"/>
      <c r="O31" s="119"/>
      <c r="P31" s="119"/>
      <c r="Q31" s="120"/>
    </row>
    <row r="32" spans="1:18" s="56" customFormat="1" ht="17.25" x14ac:dyDescent="0.25">
      <c r="A32" s="75">
        <v>1</v>
      </c>
      <c r="B32" s="103"/>
      <c r="C32" s="1454" t="s">
        <v>1042</v>
      </c>
      <c r="D32" s="1455"/>
      <c r="E32" s="118"/>
      <c r="F32" s="119"/>
      <c r="G32" s="119"/>
      <c r="H32" s="119"/>
      <c r="I32" s="119"/>
      <c r="J32" s="119"/>
      <c r="K32" s="119"/>
      <c r="L32" s="107" t="s">
        <v>1062</v>
      </c>
      <c r="M32" s="121"/>
      <c r="N32" s="118"/>
      <c r="O32" s="119"/>
      <c r="P32" s="119"/>
      <c r="Q32" s="120"/>
    </row>
    <row r="33" spans="1:18" s="56" customFormat="1" ht="17.25" x14ac:dyDescent="0.25">
      <c r="A33" s="75">
        <v>1</v>
      </c>
      <c r="B33" s="103"/>
      <c r="C33" s="1264" t="s">
        <v>1043</v>
      </c>
      <c r="D33" s="1265"/>
      <c r="E33" s="118"/>
      <c r="F33" s="119"/>
      <c r="G33" s="119"/>
      <c r="H33" s="119"/>
      <c r="I33" s="119"/>
      <c r="J33" s="119"/>
      <c r="K33" s="119"/>
      <c r="L33" s="107" t="s">
        <v>1062</v>
      </c>
      <c r="M33" s="121"/>
      <c r="N33" s="118"/>
      <c r="O33" s="119"/>
      <c r="P33" s="119"/>
      <c r="Q33" s="120"/>
    </row>
    <row r="34" spans="1:18" s="56" customFormat="1" ht="15.75" customHeight="1" x14ac:dyDescent="0.25">
      <c r="A34" s="75"/>
      <c r="B34" s="103"/>
      <c r="C34" s="1264" t="s">
        <v>1044</v>
      </c>
      <c r="D34" s="1265"/>
      <c r="E34" s="118"/>
      <c r="F34" s="119"/>
      <c r="G34" s="119"/>
      <c r="H34" s="119"/>
      <c r="I34" s="119"/>
      <c r="J34" s="119"/>
      <c r="K34" s="119"/>
      <c r="L34" s="107" t="s">
        <v>1062</v>
      </c>
      <c r="M34" s="121"/>
      <c r="N34" s="118"/>
      <c r="O34" s="119"/>
      <c r="P34" s="119"/>
      <c r="Q34" s="120"/>
    </row>
    <row r="35" spans="1:18" s="56" customFormat="1" ht="33" x14ac:dyDescent="0.25">
      <c r="A35" s="75">
        <v>11</v>
      </c>
      <c r="B35" s="103"/>
      <c r="C35" s="1264" t="s">
        <v>1045</v>
      </c>
      <c r="D35" s="1265"/>
      <c r="E35" s="118"/>
      <c r="F35" s="119"/>
      <c r="G35" s="119"/>
      <c r="H35" s="119"/>
      <c r="I35" s="119"/>
      <c r="J35" s="119"/>
      <c r="K35" s="119"/>
      <c r="L35" s="107" t="s">
        <v>1062</v>
      </c>
      <c r="M35" s="121"/>
      <c r="N35" s="118"/>
      <c r="O35" s="119"/>
      <c r="P35" s="119"/>
      <c r="Q35" s="120"/>
    </row>
    <row r="36" spans="1:18" s="56" customFormat="1" ht="18" customHeight="1" x14ac:dyDescent="0.25">
      <c r="A36" s="75">
        <v>1</v>
      </c>
      <c r="B36" s="103"/>
      <c r="C36" s="1264" t="s">
        <v>1046</v>
      </c>
      <c r="D36" s="1265"/>
      <c r="E36" s="118"/>
      <c r="F36" s="119"/>
      <c r="G36" s="119"/>
      <c r="H36" s="119"/>
      <c r="I36" s="119"/>
      <c r="J36" s="119"/>
      <c r="K36" s="119"/>
      <c r="L36" s="107" t="s">
        <v>1062</v>
      </c>
      <c r="M36" s="121"/>
      <c r="N36" s="118"/>
      <c r="O36" s="119"/>
      <c r="P36" s="119"/>
      <c r="Q36" s="120"/>
    </row>
    <row r="37" spans="1:18" s="56" customFormat="1" ht="64.5" x14ac:dyDescent="0.25">
      <c r="A37" s="75">
        <v>1111</v>
      </c>
      <c r="B37" s="103"/>
      <c r="C37" s="1264" t="s">
        <v>1037</v>
      </c>
      <c r="D37" s="1265"/>
      <c r="E37" s="118"/>
      <c r="F37" s="119"/>
      <c r="G37" s="119"/>
      <c r="H37" s="119"/>
      <c r="I37" s="119"/>
      <c r="J37" s="119"/>
      <c r="K37" s="119"/>
      <c r="L37" s="107" t="s">
        <v>1062</v>
      </c>
      <c r="M37" s="121"/>
      <c r="N37" s="118"/>
      <c r="O37" s="119"/>
      <c r="P37" s="119"/>
      <c r="Q37" s="120"/>
    </row>
    <row r="38" spans="1:18" s="56" customFormat="1" ht="18" customHeight="1" x14ac:dyDescent="0.25">
      <c r="A38" s="75">
        <v>1</v>
      </c>
      <c r="B38" s="103"/>
      <c r="C38" s="1264" t="s">
        <v>1047</v>
      </c>
      <c r="D38" s="1265"/>
      <c r="E38" s="118"/>
      <c r="F38" s="119"/>
      <c r="G38" s="119"/>
      <c r="H38" s="119"/>
      <c r="I38" s="119"/>
      <c r="J38" s="119"/>
      <c r="K38" s="119"/>
      <c r="L38" s="107" t="s">
        <v>1062</v>
      </c>
      <c r="M38" s="121"/>
      <c r="N38" s="118"/>
      <c r="O38" s="119"/>
      <c r="P38" s="119"/>
      <c r="Q38" s="120"/>
    </row>
    <row r="39" spans="1:18" s="72" customFormat="1" ht="18" customHeight="1" x14ac:dyDescent="0.25">
      <c r="A39" s="264">
        <v>1</v>
      </c>
      <c r="B39" s="265"/>
      <c r="C39" s="1526" t="s">
        <v>1048</v>
      </c>
      <c r="D39" s="1527"/>
      <c r="E39" s="266"/>
      <c r="F39" s="267"/>
      <c r="G39" s="267"/>
      <c r="H39" s="267"/>
      <c r="I39" s="267"/>
      <c r="J39" s="267"/>
      <c r="K39" s="267"/>
      <c r="L39" s="107" t="s">
        <v>1062</v>
      </c>
      <c r="M39" s="268"/>
      <c r="N39" s="266"/>
      <c r="O39" s="267"/>
      <c r="P39" s="267"/>
      <c r="Q39" s="120"/>
      <c r="R39" s="56"/>
    </row>
    <row r="40" spans="1:18" s="56" customFormat="1" ht="33" x14ac:dyDescent="0.25">
      <c r="A40" s="75">
        <v>11</v>
      </c>
      <c r="B40" s="103"/>
      <c r="C40" s="1264" t="s">
        <v>1049</v>
      </c>
      <c r="D40" s="1265"/>
      <c r="E40" s="118"/>
      <c r="F40" s="119"/>
      <c r="G40" s="119"/>
      <c r="H40" s="119"/>
      <c r="I40" s="119"/>
      <c r="J40" s="119"/>
      <c r="K40" s="119"/>
      <c r="L40" s="107" t="s">
        <v>1062</v>
      </c>
      <c r="M40" s="121"/>
      <c r="N40" s="118"/>
      <c r="O40" s="119"/>
      <c r="P40" s="119"/>
      <c r="Q40" s="120"/>
    </row>
    <row r="41" spans="1:18" s="56" customFormat="1" ht="33" x14ac:dyDescent="0.25">
      <c r="A41" s="75">
        <v>11</v>
      </c>
      <c r="B41" s="103"/>
      <c r="C41" s="1264" t="s">
        <v>1050</v>
      </c>
      <c r="D41" s="1265"/>
      <c r="E41" s="118"/>
      <c r="F41" s="119"/>
      <c r="G41" s="119"/>
      <c r="H41" s="119"/>
      <c r="I41" s="119"/>
      <c r="J41" s="119"/>
      <c r="K41" s="119"/>
      <c r="L41" s="107" t="s">
        <v>1062</v>
      </c>
      <c r="M41" s="121"/>
      <c r="N41" s="118"/>
      <c r="O41" s="119"/>
      <c r="P41" s="119"/>
      <c r="Q41" s="120"/>
    </row>
    <row r="42" spans="1:18" s="56" customFormat="1" ht="33" x14ac:dyDescent="0.25">
      <c r="A42" s="75">
        <v>11</v>
      </c>
      <c r="B42" s="103"/>
      <c r="C42" s="1264" t="s">
        <v>1051</v>
      </c>
      <c r="D42" s="1265"/>
      <c r="E42" s="118"/>
      <c r="F42" s="119"/>
      <c r="G42" s="119"/>
      <c r="H42" s="119"/>
      <c r="I42" s="119"/>
      <c r="J42" s="119"/>
      <c r="K42" s="119"/>
      <c r="L42" s="123"/>
      <c r="M42" s="121"/>
      <c r="N42" s="118"/>
      <c r="O42" s="119"/>
      <c r="P42" s="119"/>
      <c r="Q42" s="120"/>
    </row>
    <row r="43" spans="1:18" s="56" customFormat="1" ht="16.5" customHeight="1" x14ac:dyDescent="0.25">
      <c r="A43" s="75"/>
      <c r="B43" s="103"/>
      <c r="C43" s="1264" t="s">
        <v>1052</v>
      </c>
      <c r="D43" s="1265"/>
      <c r="E43" s="118"/>
      <c r="F43" s="119"/>
      <c r="G43" s="119"/>
      <c r="H43" s="119"/>
      <c r="I43" s="119"/>
      <c r="J43" s="119"/>
      <c r="K43" s="119"/>
      <c r="L43" s="107" t="s">
        <v>1062</v>
      </c>
      <c r="M43" s="121"/>
      <c r="N43" s="118"/>
      <c r="O43" s="119"/>
      <c r="P43" s="119"/>
      <c r="Q43" s="120"/>
    </row>
    <row r="44" spans="1:18" s="56" customFormat="1" ht="33" x14ac:dyDescent="0.25">
      <c r="A44" s="75">
        <v>11</v>
      </c>
      <c r="B44" s="103"/>
      <c r="C44" s="1264" t="s">
        <v>1053</v>
      </c>
      <c r="D44" s="1265"/>
      <c r="E44" s="118"/>
      <c r="F44" s="119"/>
      <c r="G44" s="119"/>
      <c r="H44" s="119"/>
      <c r="I44" s="119"/>
      <c r="J44" s="119"/>
      <c r="K44" s="119"/>
      <c r="L44" s="107" t="s">
        <v>1062</v>
      </c>
      <c r="M44" s="121"/>
      <c r="N44" s="118"/>
      <c r="O44" s="119"/>
      <c r="P44" s="119"/>
      <c r="Q44" s="120"/>
    </row>
    <row r="45" spans="1:18" s="56" customFormat="1" ht="16.5" customHeight="1" x14ac:dyDescent="0.25">
      <c r="A45" s="75"/>
      <c r="B45" s="103"/>
      <c r="C45" s="1264" t="s">
        <v>1054</v>
      </c>
      <c r="D45" s="1265"/>
      <c r="E45" s="118"/>
      <c r="F45" s="119"/>
      <c r="G45" s="119"/>
      <c r="H45" s="119"/>
      <c r="I45" s="119"/>
      <c r="J45" s="119"/>
      <c r="K45" s="119"/>
      <c r="L45" s="107" t="s">
        <v>1062</v>
      </c>
      <c r="M45" s="121"/>
      <c r="N45" s="118"/>
      <c r="O45" s="119"/>
      <c r="P45" s="119"/>
      <c r="Q45" s="120"/>
    </row>
    <row r="46" spans="1:18" s="56" customFormat="1" ht="33" x14ac:dyDescent="0.25">
      <c r="A46" s="75">
        <v>11</v>
      </c>
      <c r="B46" s="103"/>
      <c r="C46" s="1264" t="s">
        <v>1055</v>
      </c>
      <c r="D46" s="1265"/>
      <c r="E46" s="118"/>
      <c r="F46" s="119"/>
      <c r="G46" s="119"/>
      <c r="H46" s="119"/>
      <c r="I46" s="119"/>
      <c r="J46" s="119"/>
      <c r="K46" s="119"/>
      <c r="L46" s="107" t="s">
        <v>1062</v>
      </c>
      <c r="M46" s="121"/>
      <c r="N46" s="118"/>
      <c r="O46" s="119"/>
      <c r="P46" s="119"/>
      <c r="Q46" s="120"/>
    </row>
    <row r="47" spans="1:18" s="56" customFormat="1" ht="48.75" x14ac:dyDescent="0.25">
      <c r="A47" s="75">
        <v>111</v>
      </c>
      <c r="B47" s="103"/>
      <c r="C47" s="1264" t="s">
        <v>1070</v>
      </c>
      <c r="D47" s="1265"/>
      <c r="E47" s="118"/>
      <c r="F47" s="119"/>
      <c r="G47" s="119"/>
      <c r="H47" s="119"/>
      <c r="I47" s="119"/>
      <c r="J47" s="119"/>
      <c r="K47" s="119"/>
      <c r="L47" s="107" t="s">
        <v>1062</v>
      </c>
      <c r="M47" s="121"/>
      <c r="N47" s="118"/>
      <c r="O47" s="119"/>
      <c r="P47" s="119"/>
      <c r="Q47" s="120"/>
    </row>
    <row r="48" spans="1:18" s="56" customFormat="1" ht="48.75" x14ac:dyDescent="0.25">
      <c r="A48" s="75">
        <v>111</v>
      </c>
      <c r="B48" s="103"/>
      <c r="C48" s="1264" t="s">
        <v>1056</v>
      </c>
      <c r="D48" s="1265"/>
      <c r="E48" s="118"/>
      <c r="F48" s="119"/>
      <c r="G48" s="119"/>
      <c r="H48" s="119"/>
      <c r="I48" s="119"/>
      <c r="J48" s="119"/>
      <c r="K48" s="119"/>
      <c r="L48" s="107" t="s">
        <v>1062</v>
      </c>
      <c r="M48" s="121"/>
      <c r="N48" s="118"/>
      <c r="O48" s="119"/>
      <c r="P48" s="119"/>
      <c r="Q48" s="120"/>
    </row>
    <row r="49" spans="1:18" s="56" customFormat="1" ht="16.5" customHeight="1" x14ac:dyDescent="0.25">
      <c r="A49" s="75"/>
      <c r="B49" s="103"/>
      <c r="C49" s="1264" t="s">
        <v>1057</v>
      </c>
      <c r="D49" s="1265"/>
      <c r="E49" s="118"/>
      <c r="F49" s="119"/>
      <c r="G49" s="119"/>
      <c r="H49" s="119"/>
      <c r="I49" s="119"/>
      <c r="J49" s="119"/>
      <c r="K49" s="119"/>
      <c r="L49" s="107" t="s">
        <v>1062</v>
      </c>
      <c r="M49" s="121"/>
      <c r="N49" s="118"/>
      <c r="O49" s="119"/>
      <c r="P49" s="119"/>
      <c r="Q49" s="120"/>
    </row>
    <row r="50" spans="1:18" s="56" customFormat="1" ht="33" x14ac:dyDescent="0.25">
      <c r="A50" s="75">
        <v>11</v>
      </c>
      <c r="B50" s="103"/>
      <c r="C50" s="1264" t="s">
        <v>1058</v>
      </c>
      <c r="D50" s="1265"/>
      <c r="E50" s="118"/>
      <c r="F50" s="119"/>
      <c r="G50" s="119"/>
      <c r="H50" s="119"/>
      <c r="I50" s="119"/>
      <c r="J50" s="119"/>
      <c r="K50" s="119"/>
      <c r="L50" s="107" t="s">
        <v>1062</v>
      </c>
      <c r="M50" s="121"/>
      <c r="N50" s="118"/>
      <c r="O50" s="119"/>
      <c r="P50" s="119"/>
      <c r="Q50" s="120"/>
    </row>
    <row r="51" spans="1:18" s="56" customFormat="1" ht="33" x14ac:dyDescent="0.25">
      <c r="A51" s="75">
        <v>11</v>
      </c>
      <c r="B51" s="103"/>
      <c r="C51" s="1264" t="s">
        <v>1059</v>
      </c>
      <c r="D51" s="1265"/>
      <c r="E51" s="118"/>
      <c r="F51" s="119"/>
      <c r="G51" s="119"/>
      <c r="H51" s="119"/>
      <c r="I51" s="119"/>
      <c r="J51" s="119"/>
      <c r="K51" s="119"/>
      <c r="L51" s="107" t="s">
        <v>1062</v>
      </c>
      <c r="M51" s="121"/>
      <c r="N51" s="118"/>
      <c r="O51" s="119"/>
      <c r="P51" s="119"/>
      <c r="Q51" s="120"/>
    </row>
    <row r="52" spans="1:18" s="56" customFormat="1" ht="48.75" x14ac:dyDescent="0.25">
      <c r="A52" s="75">
        <v>111</v>
      </c>
      <c r="B52" s="103"/>
      <c r="C52" s="1264" t="s">
        <v>1060</v>
      </c>
      <c r="D52" s="1265"/>
      <c r="E52" s="118"/>
      <c r="F52" s="119"/>
      <c r="G52" s="119"/>
      <c r="H52" s="119"/>
      <c r="I52" s="119"/>
      <c r="J52" s="119"/>
      <c r="K52" s="119"/>
      <c r="L52" s="107" t="s">
        <v>1062</v>
      </c>
      <c r="M52" s="121"/>
      <c r="N52" s="118"/>
      <c r="O52" s="119"/>
      <c r="P52" s="119"/>
      <c r="Q52" s="120"/>
    </row>
    <row r="53" spans="1:18" s="56" customFormat="1" ht="33" x14ac:dyDescent="0.25">
      <c r="A53" s="75">
        <v>11</v>
      </c>
      <c r="B53" s="103"/>
      <c r="C53" s="1264" t="s">
        <v>1061</v>
      </c>
      <c r="D53" s="1265"/>
      <c r="E53" s="118"/>
      <c r="F53" s="119"/>
      <c r="G53" s="119"/>
      <c r="H53" s="119"/>
      <c r="I53" s="119"/>
      <c r="J53" s="119"/>
      <c r="K53" s="119"/>
      <c r="L53" s="107" t="s">
        <v>1062</v>
      </c>
      <c r="M53" s="121"/>
      <c r="N53" s="118"/>
      <c r="O53" s="119"/>
      <c r="P53" s="119"/>
      <c r="Q53" s="120"/>
    </row>
    <row r="54" spans="1:18" s="56" customFormat="1" ht="15.75" x14ac:dyDescent="0.25">
      <c r="A54" s="75"/>
      <c r="B54" s="103"/>
      <c r="C54" s="1264" t="s">
        <v>1040</v>
      </c>
      <c r="D54" s="1265"/>
      <c r="E54" s="118"/>
      <c r="F54" s="119"/>
      <c r="G54" s="119"/>
      <c r="H54" s="119"/>
      <c r="I54" s="119"/>
      <c r="J54" s="119"/>
      <c r="K54" s="119"/>
      <c r="L54" s="107" t="s">
        <v>1062</v>
      </c>
      <c r="M54" s="121"/>
      <c r="N54" s="118"/>
      <c r="O54" s="119"/>
      <c r="P54" s="119"/>
      <c r="Q54" s="120"/>
    </row>
    <row r="55" spans="1:18" s="56" customFormat="1" ht="16.5" thickBot="1" x14ac:dyDescent="0.3">
      <c r="A55" s="75"/>
      <c r="B55" s="103"/>
      <c r="C55" s="1206"/>
      <c r="D55" s="1207"/>
      <c r="E55" s="124"/>
      <c r="F55" s="125"/>
      <c r="G55" s="125"/>
      <c r="H55" s="125"/>
      <c r="I55" s="125"/>
      <c r="J55" s="125"/>
      <c r="K55" s="125"/>
      <c r="L55" s="126"/>
      <c r="M55" s="127"/>
      <c r="N55" s="124"/>
      <c r="O55" s="125"/>
      <c r="P55" s="125"/>
      <c r="Q55" s="120"/>
      <c r="R55"/>
    </row>
    <row r="56" spans="1:18" s="56" customFormat="1" ht="16.5" thickBot="1" x14ac:dyDescent="0.3">
      <c r="A56" s="75"/>
      <c r="C56" s="1208" t="s">
        <v>236</v>
      </c>
      <c r="D56" s="1208"/>
      <c r="Q56" s="129"/>
      <c r="R56"/>
    </row>
    <row r="57" spans="1:18" s="56" customFormat="1" ht="49.5" thickBot="1" x14ac:dyDescent="0.3">
      <c r="A57" s="75">
        <v>111</v>
      </c>
      <c r="C57" s="1182"/>
      <c r="D57" s="1183"/>
      <c r="E57" s="1183"/>
      <c r="F57" s="1183"/>
      <c r="G57" s="1183"/>
      <c r="H57" s="1183"/>
      <c r="I57" s="1183"/>
      <c r="J57" s="1183"/>
      <c r="K57" s="1183"/>
      <c r="L57" s="1183"/>
      <c r="M57" s="1183"/>
      <c r="N57" s="1183"/>
      <c r="O57" s="1183"/>
      <c r="P57" s="1183"/>
      <c r="Q57" s="1184"/>
      <c r="R57"/>
    </row>
    <row r="58" spans="1:18" s="56" customFormat="1" ht="15.75" x14ac:dyDescent="0.25">
      <c r="A58" s="75"/>
      <c r="Q58" s="131"/>
      <c r="R58"/>
    </row>
    <row r="59" spans="1:18" s="56" customFormat="1" ht="15.75" x14ac:dyDescent="0.25">
      <c r="A59" s="75"/>
      <c r="Q59" s="131"/>
      <c r="R59"/>
    </row>
    <row r="60" spans="1:18" s="56" customFormat="1" ht="15.75" x14ac:dyDescent="0.25">
      <c r="A60" s="75"/>
      <c r="Q60" s="131"/>
      <c r="R60"/>
    </row>
    <row r="61" spans="1:18" s="56" customFormat="1" ht="15.75" x14ac:dyDescent="0.25">
      <c r="A61" s="75"/>
      <c r="Q61" s="131"/>
      <c r="R61"/>
    </row>
    <row r="62" spans="1:18" s="56" customFormat="1" ht="15.75" x14ac:dyDescent="0.25">
      <c r="A62" s="75"/>
      <c r="Q62" s="131"/>
      <c r="R62"/>
    </row>
  </sheetData>
  <mergeCells count="61">
    <mergeCell ref="Q2:Q4"/>
    <mergeCell ref="P3:P4"/>
    <mergeCell ref="H5:K5"/>
    <mergeCell ref="N5:P5"/>
    <mergeCell ref="H8:K8"/>
    <mergeCell ref="L8:M8"/>
    <mergeCell ref="N8:P8"/>
    <mergeCell ref="D1:P1"/>
    <mergeCell ref="D2:P2"/>
    <mergeCell ref="H6:K6"/>
    <mergeCell ref="N6:P6"/>
    <mergeCell ref="H7:K7"/>
    <mergeCell ref="L7:M7"/>
    <mergeCell ref="N7:P7"/>
    <mergeCell ref="C25:D25"/>
    <mergeCell ref="B9:C10"/>
    <mergeCell ref="D9:Q9"/>
    <mergeCell ref="D10:Q10"/>
    <mergeCell ref="B12:D12"/>
    <mergeCell ref="C18:D19"/>
    <mergeCell ref="E18:K18"/>
    <mergeCell ref="L18:M19"/>
    <mergeCell ref="N18:P18"/>
    <mergeCell ref="Q18:Q19"/>
    <mergeCell ref="C20:D20"/>
    <mergeCell ref="C21:D21"/>
    <mergeCell ref="C22:D22"/>
    <mergeCell ref="C23:D23"/>
    <mergeCell ref="C24:D24"/>
    <mergeCell ref="C32:D32"/>
    <mergeCell ref="C26:D26"/>
    <mergeCell ref="C27:D27"/>
    <mergeCell ref="C28:D28"/>
    <mergeCell ref="C29:D29"/>
    <mergeCell ref="C30:D30"/>
    <mergeCell ref="C31:D31"/>
    <mergeCell ref="C49:D49"/>
    <mergeCell ref="C50:D50"/>
    <mergeCell ref="C51:D51"/>
    <mergeCell ref="C52:D52"/>
    <mergeCell ref="C48:D48"/>
    <mergeCell ref="C38:D38"/>
    <mergeCell ref="C39:D39"/>
    <mergeCell ref="C40:D40"/>
    <mergeCell ref="C41:D41"/>
    <mergeCell ref="C47:D47"/>
    <mergeCell ref="C42:D42"/>
    <mergeCell ref="C46:D46"/>
    <mergeCell ref="C43:D43"/>
    <mergeCell ref="C44:D44"/>
    <mergeCell ref="C45:D45"/>
    <mergeCell ref="C33:D33"/>
    <mergeCell ref="C34:D34"/>
    <mergeCell ref="C35:D35"/>
    <mergeCell ref="C36:D36"/>
    <mergeCell ref="C37:D37"/>
    <mergeCell ref="C57:Q57"/>
    <mergeCell ref="C55:D55"/>
    <mergeCell ref="C56:D56"/>
    <mergeCell ref="C53:D53"/>
    <mergeCell ref="C54:D54"/>
  </mergeCells>
  <conditionalFormatting sqref="C20:D55">
    <cfRule type="duplicateValues" dxfId="40" priority="477"/>
  </conditionalFormatting>
  <conditionalFormatting sqref="C20:D54">
    <cfRule type="duplicateValues" dxfId="39" priority="480"/>
  </conditionalFormatting>
  <dataValidations count="1">
    <dataValidation type="list" allowBlank="1" showInputMessage="1" showErrorMessage="1" sqref="Q20:Q55" xr:uid="{00000000-0002-0000-3F00-000000000000}">
      <formula1>$I$13:$I$15</formula1>
    </dataValidation>
  </dataValidation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A1:S35"/>
  <sheetViews>
    <sheetView workbookViewId="0">
      <selection activeCell="C18" sqref="C18:E18"/>
    </sheetView>
  </sheetViews>
  <sheetFormatPr baseColWidth="10" defaultRowHeight="18.75" customHeight="1" x14ac:dyDescent="0.25"/>
  <cols>
    <col min="1" max="1" width="3.7109375" style="788" customWidth="1"/>
    <col min="2" max="2" width="27.7109375" style="824" customWidth="1"/>
    <col min="3" max="3" width="15.85546875" style="817" customWidth="1"/>
    <col min="4" max="4" width="82" style="825" customWidth="1"/>
    <col min="5" max="5" width="13.7109375" style="144" customWidth="1"/>
    <col min="6" max="6" width="16.42578125" style="144" customWidth="1"/>
    <col min="7" max="7" width="22.28515625" style="144" customWidth="1"/>
    <col min="8" max="8" width="21.28515625" style="144" customWidth="1"/>
    <col min="9" max="256" width="11.42578125" style="144"/>
    <col min="257" max="257" width="3.7109375" style="144" customWidth="1"/>
    <col min="258" max="258" width="27.7109375" style="144" customWidth="1"/>
    <col min="259" max="259" width="15.85546875" style="144" customWidth="1"/>
    <col min="260" max="260" width="82" style="144" customWidth="1"/>
    <col min="261" max="261" width="13.7109375" style="144" customWidth="1"/>
    <col min="262" max="262" width="16.42578125" style="144" customWidth="1"/>
    <col min="263" max="263" width="22.28515625" style="144" customWidth="1"/>
    <col min="264" max="264" width="21.28515625" style="144" customWidth="1"/>
    <col min="265" max="512" width="11.42578125" style="144"/>
    <col min="513" max="513" width="3.7109375" style="144" customWidth="1"/>
    <col min="514" max="514" width="27.7109375" style="144" customWidth="1"/>
    <col min="515" max="515" width="15.85546875" style="144" customWidth="1"/>
    <col min="516" max="516" width="82" style="144" customWidth="1"/>
    <col min="517" max="517" width="13.7109375" style="144" customWidth="1"/>
    <col min="518" max="518" width="16.42578125" style="144" customWidth="1"/>
    <col min="519" max="519" width="22.28515625" style="144" customWidth="1"/>
    <col min="520" max="520" width="21.28515625" style="144" customWidth="1"/>
    <col min="521" max="768" width="11.42578125" style="144"/>
    <col min="769" max="769" width="3.7109375" style="144" customWidth="1"/>
    <col min="770" max="770" width="27.7109375" style="144" customWidth="1"/>
    <col min="771" max="771" width="15.85546875" style="144" customWidth="1"/>
    <col min="772" max="772" width="82" style="144" customWidth="1"/>
    <col min="773" max="773" width="13.7109375" style="144" customWidth="1"/>
    <col min="774" max="774" width="16.42578125" style="144" customWidth="1"/>
    <col min="775" max="775" width="22.28515625" style="144" customWidth="1"/>
    <col min="776" max="776" width="21.28515625" style="144" customWidth="1"/>
    <col min="777" max="1024" width="11.42578125" style="144"/>
    <col min="1025" max="1025" width="3.7109375" style="144" customWidth="1"/>
    <col min="1026" max="1026" width="27.7109375" style="144" customWidth="1"/>
    <col min="1027" max="1027" width="15.85546875" style="144" customWidth="1"/>
    <col min="1028" max="1028" width="82" style="144" customWidth="1"/>
    <col min="1029" max="1029" width="13.7109375" style="144" customWidth="1"/>
    <col min="1030" max="1030" width="16.42578125" style="144" customWidth="1"/>
    <col min="1031" max="1031" width="22.28515625" style="144" customWidth="1"/>
    <col min="1032" max="1032" width="21.28515625" style="144" customWidth="1"/>
    <col min="1033" max="1280" width="11.42578125" style="144"/>
    <col min="1281" max="1281" width="3.7109375" style="144" customWidth="1"/>
    <col min="1282" max="1282" width="27.7109375" style="144" customWidth="1"/>
    <col min="1283" max="1283" width="15.85546875" style="144" customWidth="1"/>
    <col min="1284" max="1284" width="82" style="144" customWidth="1"/>
    <col min="1285" max="1285" width="13.7109375" style="144" customWidth="1"/>
    <col min="1286" max="1286" width="16.42578125" style="144" customWidth="1"/>
    <col min="1287" max="1287" width="22.28515625" style="144" customWidth="1"/>
    <col min="1288" max="1288" width="21.28515625" style="144" customWidth="1"/>
    <col min="1289" max="1536" width="11.42578125" style="144"/>
    <col min="1537" max="1537" width="3.7109375" style="144" customWidth="1"/>
    <col min="1538" max="1538" width="27.7109375" style="144" customWidth="1"/>
    <col min="1539" max="1539" width="15.85546875" style="144" customWidth="1"/>
    <col min="1540" max="1540" width="82" style="144" customWidth="1"/>
    <col min="1541" max="1541" width="13.7109375" style="144" customWidth="1"/>
    <col min="1542" max="1542" width="16.42578125" style="144" customWidth="1"/>
    <col min="1543" max="1543" width="22.28515625" style="144" customWidth="1"/>
    <col min="1544" max="1544" width="21.28515625" style="144" customWidth="1"/>
    <col min="1545" max="1792" width="11.42578125" style="144"/>
    <col min="1793" max="1793" width="3.7109375" style="144" customWidth="1"/>
    <col min="1794" max="1794" width="27.7109375" style="144" customWidth="1"/>
    <col min="1795" max="1795" width="15.85546875" style="144" customWidth="1"/>
    <col min="1796" max="1796" width="82" style="144" customWidth="1"/>
    <col min="1797" max="1797" width="13.7109375" style="144" customWidth="1"/>
    <col min="1798" max="1798" width="16.42578125" style="144" customWidth="1"/>
    <col min="1799" max="1799" width="22.28515625" style="144" customWidth="1"/>
    <col min="1800" max="1800" width="21.28515625" style="144" customWidth="1"/>
    <col min="1801" max="2048" width="11.42578125" style="144"/>
    <col min="2049" max="2049" width="3.7109375" style="144" customWidth="1"/>
    <col min="2050" max="2050" width="27.7109375" style="144" customWidth="1"/>
    <col min="2051" max="2051" width="15.85546875" style="144" customWidth="1"/>
    <col min="2052" max="2052" width="82" style="144" customWidth="1"/>
    <col min="2053" max="2053" width="13.7109375" style="144" customWidth="1"/>
    <col min="2054" max="2054" width="16.42578125" style="144" customWidth="1"/>
    <col min="2055" max="2055" width="22.28515625" style="144" customWidth="1"/>
    <col min="2056" max="2056" width="21.28515625" style="144" customWidth="1"/>
    <col min="2057" max="2304" width="11.42578125" style="144"/>
    <col min="2305" max="2305" width="3.7109375" style="144" customWidth="1"/>
    <col min="2306" max="2306" width="27.7109375" style="144" customWidth="1"/>
    <col min="2307" max="2307" width="15.85546875" style="144" customWidth="1"/>
    <col min="2308" max="2308" width="82" style="144" customWidth="1"/>
    <col min="2309" max="2309" width="13.7109375" style="144" customWidth="1"/>
    <col min="2310" max="2310" width="16.42578125" style="144" customWidth="1"/>
    <col min="2311" max="2311" width="22.28515625" style="144" customWidth="1"/>
    <col min="2312" max="2312" width="21.28515625" style="144" customWidth="1"/>
    <col min="2313" max="2560" width="11.42578125" style="144"/>
    <col min="2561" max="2561" width="3.7109375" style="144" customWidth="1"/>
    <col min="2562" max="2562" width="27.7109375" style="144" customWidth="1"/>
    <col min="2563" max="2563" width="15.85546875" style="144" customWidth="1"/>
    <col min="2564" max="2564" width="82" style="144" customWidth="1"/>
    <col min="2565" max="2565" width="13.7109375" style="144" customWidth="1"/>
    <col min="2566" max="2566" width="16.42578125" style="144" customWidth="1"/>
    <col min="2567" max="2567" width="22.28515625" style="144" customWidth="1"/>
    <col min="2568" max="2568" width="21.28515625" style="144" customWidth="1"/>
    <col min="2569" max="2816" width="11.42578125" style="144"/>
    <col min="2817" max="2817" width="3.7109375" style="144" customWidth="1"/>
    <col min="2818" max="2818" width="27.7109375" style="144" customWidth="1"/>
    <col min="2819" max="2819" width="15.85546875" style="144" customWidth="1"/>
    <col min="2820" max="2820" width="82" style="144" customWidth="1"/>
    <col min="2821" max="2821" width="13.7109375" style="144" customWidth="1"/>
    <col min="2822" max="2822" width="16.42578125" style="144" customWidth="1"/>
    <col min="2823" max="2823" width="22.28515625" style="144" customWidth="1"/>
    <col min="2824" max="2824" width="21.28515625" style="144" customWidth="1"/>
    <col min="2825" max="3072" width="11.42578125" style="144"/>
    <col min="3073" max="3073" width="3.7109375" style="144" customWidth="1"/>
    <col min="3074" max="3074" width="27.7109375" style="144" customWidth="1"/>
    <col min="3075" max="3075" width="15.85546875" style="144" customWidth="1"/>
    <col min="3076" max="3076" width="82" style="144" customWidth="1"/>
    <col min="3077" max="3077" width="13.7109375" style="144" customWidth="1"/>
    <col min="3078" max="3078" width="16.42578125" style="144" customWidth="1"/>
    <col min="3079" max="3079" width="22.28515625" style="144" customWidth="1"/>
    <col min="3080" max="3080" width="21.28515625" style="144" customWidth="1"/>
    <col min="3081" max="3328" width="11.42578125" style="144"/>
    <col min="3329" max="3329" width="3.7109375" style="144" customWidth="1"/>
    <col min="3330" max="3330" width="27.7109375" style="144" customWidth="1"/>
    <col min="3331" max="3331" width="15.85546875" style="144" customWidth="1"/>
    <col min="3332" max="3332" width="82" style="144" customWidth="1"/>
    <col min="3333" max="3333" width="13.7109375" style="144" customWidth="1"/>
    <col min="3334" max="3334" width="16.42578125" style="144" customWidth="1"/>
    <col min="3335" max="3335" width="22.28515625" style="144" customWidth="1"/>
    <col min="3336" max="3336" width="21.28515625" style="144" customWidth="1"/>
    <col min="3337" max="3584" width="11.42578125" style="144"/>
    <col min="3585" max="3585" width="3.7109375" style="144" customWidth="1"/>
    <col min="3586" max="3586" width="27.7109375" style="144" customWidth="1"/>
    <col min="3587" max="3587" width="15.85546875" style="144" customWidth="1"/>
    <col min="3588" max="3588" width="82" style="144" customWidth="1"/>
    <col min="3589" max="3589" width="13.7109375" style="144" customWidth="1"/>
    <col min="3590" max="3590" width="16.42578125" style="144" customWidth="1"/>
    <col min="3591" max="3591" width="22.28515625" style="144" customWidth="1"/>
    <col min="3592" max="3592" width="21.28515625" style="144" customWidth="1"/>
    <col min="3593" max="3840" width="11.42578125" style="144"/>
    <col min="3841" max="3841" width="3.7109375" style="144" customWidth="1"/>
    <col min="3842" max="3842" width="27.7109375" style="144" customWidth="1"/>
    <col min="3843" max="3843" width="15.85546875" style="144" customWidth="1"/>
    <col min="3844" max="3844" width="82" style="144" customWidth="1"/>
    <col min="3845" max="3845" width="13.7109375" style="144" customWidth="1"/>
    <col min="3846" max="3846" width="16.42578125" style="144" customWidth="1"/>
    <col min="3847" max="3847" width="22.28515625" style="144" customWidth="1"/>
    <col min="3848" max="3848" width="21.28515625" style="144" customWidth="1"/>
    <col min="3849" max="4096" width="11.42578125" style="144"/>
    <col min="4097" max="4097" width="3.7109375" style="144" customWidth="1"/>
    <col min="4098" max="4098" width="27.7109375" style="144" customWidth="1"/>
    <col min="4099" max="4099" width="15.85546875" style="144" customWidth="1"/>
    <col min="4100" max="4100" width="82" style="144" customWidth="1"/>
    <col min="4101" max="4101" width="13.7109375" style="144" customWidth="1"/>
    <col min="4102" max="4102" width="16.42578125" style="144" customWidth="1"/>
    <col min="4103" max="4103" width="22.28515625" style="144" customWidth="1"/>
    <col min="4104" max="4104" width="21.28515625" style="144" customWidth="1"/>
    <col min="4105" max="4352" width="11.42578125" style="144"/>
    <col min="4353" max="4353" width="3.7109375" style="144" customWidth="1"/>
    <col min="4354" max="4354" width="27.7109375" style="144" customWidth="1"/>
    <col min="4355" max="4355" width="15.85546875" style="144" customWidth="1"/>
    <col min="4356" max="4356" width="82" style="144" customWidth="1"/>
    <col min="4357" max="4357" width="13.7109375" style="144" customWidth="1"/>
    <col min="4358" max="4358" width="16.42578125" style="144" customWidth="1"/>
    <col min="4359" max="4359" width="22.28515625" style="144" customWidth="1"/>
    <col min="4360" max="4360" width="21.28515625" style="144" customWidth="1"/>
    <col min="4361" max="4608" width="11.42578125" style="144"/>
    <col min="4609" max="4609" width="3.7109375" style="144" customWidth="1"/>
    <col min="4610" max="4610" width="27.7109375" style="144" customWidth="1"/>
    <col min="4611" max="4611" width="15.85546875" style="144" customWidth="1"/>
    <col min="4612" max="4612" width="82" style="144" customWidth="1"/>
    <col min="4613" max="4613" width="13.7109375" style="144" customWidth="1"/>
    <col min="4614" max="4614" width="16.42578125" style="144" customWidth="1"/>
    <col min="4615" max="4615" width="22.28515625" style="144" customWidth="1"/>
    <col min="4616" max="4616" width="21.28515625" style="144" customWidth="1"/>
    <col min="4617" max="4864" width="11.42578125" style="144"/>
    <col min="4865" max="4865" width="3.7109375" style="144" customWidth="1"/>
    <col min="4866" max="4866" width="27.7109375" style="144" customWidth="1"/>
    <col min="4867" max="4867" width="15.85546875" style="144" customWidth="1"/>
    <col min="4868" max="4868" width="82" style="144" customWidth="1"/>
    <col min="4869" max="4869" width="13.7109375" style="144" customWidth="1"/>
    <col min="4870" max="4870" width="16.42578125" style="144" customWidth="1"/>
    <col min="4871" max="4871" width="22.28515625" style="144" customWidth="1"/>
    <col min="4872" max="4872" width="21.28515625" style="144" customWidth="1"/>
    <col min="4873" max="5120" width="11.42578125" style="144"/>
    <col min="5121" max="5121" width="3.7109375" style="144" customWidth="1"/>
    <col min="5122" max="5122" width="27.7109375" style="144" customWidth="1"/>
    <col min="5123" max="5123" width="15.85546875" style="144" customWidth="1"/>
    <col min="5124" max="5124" width="82" style="144" customWidth="1"/>
    <col min="5125" max="5125" width="13.7109375" style="144" customWidth="1"/>
    <col min="5126" max="5126" width="16.42578125" style="144" customWidth="1"/>
    <col min="5127" max="5127" width="22.28515625" style="144" customWidth="1"/>
    <col min="5128" max="5128" width="21.28515625" style="144" customWidth="1"/>
    <col min="5129" max="5376" width="11.42578125" style="144"/>
    <col min="5377" max="5377" width="3.7109375" style="144" customWidth="1"/>
    <col min="5378" max="5378" width="27.7109375" style="144" customWidth="1"/>
    <col min="5379" max="5379" width="15.85546875" style="144" customWidth="1"/>
    <col min="5380" max="5380" width="82" style="144" customWidth="1"/>
    <col min="5381" max="5381" width="13.7109375" style="144" customWidth="1"/>
    <col min="5382" max="5382" width="16.42578125" style="144" customWidth="1"/>
    <col min="5383" max="5383" width="22.28515625" style="144" customWidth="1"/>
    <col min="5384" max="5384" width="21.28515625" style="144" customWidth="1"/>
    <col min="5385" max="5632" width="11.42578125" style="144"/>
    <col min="5633" max="5633" width="3.7109375" style="144" customWidth="1"/>
    <col min="5634" max="5634" width="27.7109375" style="144" customWidth="1"/>
    <col min="5635" max="5635" width="15.85546875" style="144" customWidth="1"/>
    <col min="5636" max="5636" width="82" style="144" customWidth="1"/>
    <col min="5637" max="5637" width="13.7109375" style="144" customWidth="1"/>
    <col min="5638" max="5638" width="16.42578125" style="144" customWidth="1"/>
    <col min="5639" max="5639" width="22.28515625" style="144" customWidth="1"/>
    <col min="5640" max="5640" width="21.28515625" style="144" customWidth="1"/>
    <col min="5641" max="5888" width="11.42578125" style="144"/>
    <col min="5889" max="5889" width="3.7109375" style="144" customWidth="1"/>
    <col min="5890" max="5890" width="27.7109375" style="144" customWidth="1"/>
    <col min="5891" max="5891" width="15.85546875" style="144" customWidth="1"/>
    <col min="5892" max="5892" width="82" style="144" customWidth="1"/>
    <col min="5893" max="5893" width="13.7109375" style="144" customWidth="1"/>
    <col min="5894" max="5894" width="16.42578125" style="144" customWidth="1"/>
    <col min="5895" max="5895" width="22.28515625" style="144" customWidth="1"/>
    <col min="5896" max="5896" width="21.28515625" style="144" customWidth="1"/>
    <col min="5897" max="6144" width="11.42578125" style="144"/>
    <col min="6145" max="6145" width="3.7109375" style="144" customWidth="1"/>
    <col min="6146" max="6146" width="27.7109375" style="144" customWidth="1"/>
    <col min="6147" max="6147" width="15.85546875" style="144" customWidth="1"/>
    <col min="6148" max="6148" width="82" style="144" customWidth="1"/>
    <col min="6149" max="6149" width="13.7109375" style="144" customWidth="1"/>
    <col min="6150" max="6150" width="16.42578125" style="144" customWidth="1"/>
    <col min="6151" max="6151" width="22.28515625" style="144" customWidth="1"/>
    <col min="6152" max="6152" width="21.28515625" style="144" customWidth="1"/>
    <col min="6153" max="6400" width="11.42578125" style="144"/>
    <col min="6401" max="6401" width="3.7109375" style="144" customWidth="1"/>
    <col min="6402" max="6402" width="27.7109375" style="144" customWidth="1"/>
    <col min="6403" max="6403" width="15.85546875" style="144" customWidth="1"/>
    <col min="6404" max="6404" width="82" style="144" customWidth="1"/>
    <col min="6405" max="6405" width="13.7109375" style="144" customWidth="1"/>
    <col min="6406" max="6406" width="16.42578125" style="144" customWidth="1"/>
    <col min="6407" max="6407" width="22.28515625" style="144" customWidth="1"/>
    <col min="6408" max="6408" width="21.28515625" style="144" customWidth="1"/>
    <col min="6409" max="6656" width="11.42578125" style="144"/>
    <col min="6657" max="6657" width="3.7109375" style="144" customWidth="1"/>
    <col min="6658" max="6658" width="27.7109375" style="144" customWidth="1"/>
    <col min="6659" max="6659" width="15.85546875" style="144" customWidth="1"/>
    <col min="6660" max="6660" width="82" style="144" customWidth="1"/>
    <col min="6661" max="6661" width="13.7109375" style="144" customWidth="1"/>
    <col min="6662" max="6662" width="16.42578125" style="144" customWidth="1"/>
    <col min="6663" max="6663" width="22.28515625" style="144" customWidth="1"/>
    <col min="6664" max="6664" width="21.28515625" style="144" customWidth="1"/>
    <col min="6665" max="6912" width="11.42578125" style="144"/>
    <col min="6913" max="6913" width="3.7109375" style="144" customWidth="1"/>
    <col min="6914" max="6914" width="27.7109375" style="144" customWidth="1"/>
    <col min="6915" max="6915" width="15.85546875" style="144" customWidth="1"/>
    <col min="6916" max="6916" width="82" style="144" customWidth="1"/>
    <col min="6917" max="6917" width="13.7109375" style="144" customWidth="1"/>
    <col min="6918" max="6918" width="16.42578125" style="144" customWidth="1"/>
    <col min="6919" max="6919" width="22.28515625" style="144" customWidth="1"/>
    <col min="6920" max="6920" width="21.28515625" style="144" customWidth="1"/>
    <col min="6921" max="7168" width="11.42578125" style="144"/>
    <col min="7169" max="7169" width="3.7109375" style="144" customWidth="1"/>
    <col min="7170" max="7170" width="27.7109375" style="144" customWidth="1"/>
    <col min="7171" max="7171" width="15.85546875" style="144" customWidth="1"/>
    <col min="7172" max="7172" width="82" style="144" customWidth="1"/>
    <col min="7173" max="7173" width="13.7109375" style="144" customWidth="1"/>
    <col min="7174" max="7174" width="16.42578125" style="144" customWidth="1"/>
    <col min="7175" max="7175" width="22.28515625" style="144" customWidth="1"/>
    <col min="7176" max="7176" width="21.28515625" style="144" customWidth="1"/>
    <col min="7177" max="7424" width="11.42578125" style="144"/>
    <col min="7425" max="7425" width="3.7109375" style="144" customWidth="1"/>
    <col min="7426" max="7426" width="27.7109375" style="144" customWidth="1"/>
    <col min="7427" max="7427" width="15.85546875" style="144" customWidth="1"/>
    <col min="7428" max="7428" width="82" style="144" customWidth="1"/>
    <col min="7429" max="7429" width="13.7109375" style="144" customWidth="1"/>
    <col min="7430" max="7430" width="16.42578125" style="144" customWidth="1"/>
    <col min="7431" max="7431" width="22.28515625" style="144" customWidth="1"/>
    <col min="7432" max="7432" width="21.28515625" style="144" customWidth="1"/>
    <col min="7433" max="7680" width="11.42578125" style="144"/>
    <col min="7681" max="7681" width="3.7109375" style="144" customWidth="1"/>
    <col min="7682" max="7682" width="27.7109375" style="144" customWidth="1"/>
    <col min="7683" max="7683" width="15.85546875" style="144" customWidth="1"/>
    <col min="7684" max="7684" width="82" style="144" customWidth="1"/>
    <col min="7685" max="7685" width="13.7109375" style="144" customWidth="1"/>
    <col min="7686" max="7686" width="16.42578125" style="144" customWidth="1"/>
    <col min="7687" max="7687" width="22.28515625" style="144" customWidth="1"/>
    <col min="7688" max="7688" width="21.28515625" style="144" customWidth="1"/>
    <col min="7689" max="7936" width="11.42578125" style="144"/>
    <col min="7937" max="7937" width="3.7109375" style="144" customWidth="1"/>
    <col min="7938" max="7938" width="27.7109375" style="144" customWidth="1"/>
    <col min="7939" max="7939" width="15.85546875" style="144" customWidth="1"/>
    <col min="7940" max="7940" width="82" style="144" customWidth="1"/>
    <col min="7941" max="7941" width="13.7109375" style="144" customWidth="1"/>
    <col min="7942" max="7942" width="16.42578125" style="144" customWidth="1"/>
    <col min="7943" max="7943" width="22.28515625" style="144" customWidth="1"/>
    <col min="7944" max="7944" width="21.28515625" style="144" customWidth="1"/>
    <col min="7945" max="8192" width="11.42578125" style="144"/>
    <col min="8193" max="8193" width="3.7109375" style="144" customWidth="1"/>
    <col min="8194" max="8194" width="27.7109375" style="144" customWidth="1"/>
    <col min="8195" max="8195" width="15.85546875" style="144" customWidth="1"/>
    <col min="8196" max="8196" width="82" style="144" customWidth="1"/>
    <col min="8197" max="8197" width="13.7109375" style="144" customWidth="1"/>
    <col min="8198" max="8198" width="16.42578125" style="144" customWidth="1"/>
    <col min="8199" max="8199" width="22.28515625" style="144" customWidth="1"/>
    <col min="8200" max="8200" width="21.28515625" style="144" customWidth="1"/>
    <col min="8201" max="8448" width="11.42578125" style="144"/>
    <col min="8449" max="8449" width="3.7109375" style="144" customWidth="1"/>
    <col min="8450" max="8450" width="27.7109375" style="144" customWidth="1"/>
    <col min="8451" max="8451" width="15.85546875" style="144" customWidth="1"/>
    <col min="8452" max="8452" width="82" style="144" customWidth="1"/>
    <col min="8453" max="8453" width="13.7109375" style="144" customWidth="1"/>
    <col min="8454" max="8454" width="16.42578125" style="144" customWidth="1"/>
    <col min="8455" max="8455" width="22.28515625" style="144" customWidth="1"/>
    <col min="8456" max="8456" width="21.28515625" style="144" customWidth="1"/>
    <col min="8457" max="8704" width="11.42578125" style="144"/>
    <col min="8705" max="8705" width="3.7109375" style="144" customWidth="1"/>
    <col min="8706" max="8706" width="27.7109375" style="144" customWidth="1"/>
    <col min="8707" max="8707" width="15.85546875" style="144" customWidth="1"/>
    <col min="8708" max="8708" width="82" style="144" customWidth="1"/>
    <col min="8709" max="8709" width="13.7109375" style="144" customWidth="1"/>
    <col min="8710" max="8710" width="16.42578125" style="144" customWidth="1"/>
    <col min="8711" max="8711" width="22.28515625" style="144" customWidth="1"/>
    <col min="8712" max="8712" width="21.28515625" style="144" customWidth="1"/>
    <col min="8713" max="8960" width="11.42578125" style="144"/>
    <col min="8961" max="8961" width="3.7109375" style="144" customWidth="1"/>
    <col min="8962" max="8962" width="27.7109375" style="144" customWidth="1"/>
    <col min="8963" max="8963" width="15.85546875" style="144" customWidth="1"/>
    <col min="8964" max="8964" width="82" style="144" customWidth="1"/>
    <col min="8965" max="8965" width="13.7109375" style="144" customWidth="1"/>
    <col min="8966" max="8966" width="16.42578125" style="144" customWidth="1"/>
    <col min="8967" max="8967" width="22.28515625" style="144" customWidth="1"/>
    <col min="8968" max="8968" width="21.28515625" style="144" customWidth="1"/>
    <col min="8969" max="9216" width="11.42578125" style="144"/>
    <col min="9217" max="9217" width="3.7109375" style="144" customWidth="1"/>
    <col min="9218" max="9218" width="27.7109375" style="144" customWidth="1"/>
    <col min="9219" max="9219" width="15.85546875" style="144" customWidth="1"/>
    <col min="9220" max="9220" width="82" style="144" customWidth="1"/>
    <col min="9221" max="9221" width="13.7109375" style="144" customWidth="1"/>
    <col min="9222" max="9222" width="16.42578125" style="144" customWidth="1"/>
    <col min="9223" max="9223" width="22.28515625" style="144" customWidth="1"/>
    <col min="9224" max="9224" width="21.28515625" style="144" customWidth="1"/>
    <col min="9225" max="9472" width="11.42578125" style="144"/>
    <col min="9473" max="9473" width="3.7109375" style="144" customWidth="1"/>
    <col min="9474" max="9474" width="27.7109375" style="144" customWidth="1"/>
    <col min="9475" max="9475" width="15.85546875" style="144" customWidth="1"/>
    <col min="9476" max="9476" width="82" style="144" customWidth="1"/>
    <col min="9477" max="9477" width="13.7109375" style="144" customWidth="1"/>
    <col min="9478" max="9478" width="16.42578125" style="144" customWidth="1"/>
    <col min="9479" max="9479" width="22.28515625" style="144" customWidth="1"/>
    <col min="9480" max="9480" width="21.28515625" style="144" customWidth="1"/>
    <col min="9481" max="9728" width="11.42578125" style="144"/>
    <col min="9729" max="9729" width="3.7109375" style="144" customWidth="1"/>
    <col min="9730" max="9730" width="27.7109375" style="144" customWidth="1"/>
    <col min="9731" max="9731" width="15.85546875" style="144" customWidth="1"/>
    <col min="9732" max="9732" width="82" style="144" customWidth="1"/>
    <col min="9733" max="9733" width="13.7109375" style="144" customWidth="1"/>
    <col min="9734" max="9734" width="16.42578125" style="144" customWidth="1"/>
    <col min="9735" max="9735" width="22.28515625" style="144" customWidth="1"/>
    <col min="9736" max="9736" width="21.28515625" style="144" customWidth="1"/>
    <col min="9737" max="9984" width="11.42578125" style="144"/>
    <col min="9985" max="9985" width="3.7109375" style="144" customWidth="1"/>
    <col min="9986" max="9986" width="27.7109375" style="144" customWidth="1"/>
    <col min="9987" max="9987" width="15.85546875" style="144" customWidth="1"/>
    <col min="9988" max="9988" width="82" style="144" customWidth="1"/>
    <col min="9989" max="9989" width="13.7109375" style="144" customWidth="1"/>
    <col min="9990" max="9990" width="16.42578125" style="144" customWidth="1"/>
    <col min="9991" max="9991" width="22.28515625" style="144" customWidth="1"/>
    <col min="9992" max="9992" width="21.28515625" style="144" customWidth="1"/>
    <col min="9993" max="10240" width="11.42578125" style="144"/>
    <col min="10241" max="10241" width="3.7109375" style="144" customWidth="1"/>
    <col min="10242" max="10242" width="27.7109375" style="144" customWidth="1"/>
    <col min="10243" max="10243" width="15.85546875" style="144" customWidth="1"/>
    <col min="10244" max="10244" width="82" style="144" customWidth="1"/>
    <col min="10245" max="10245" width="13.7109375" style="144" customWidth="1"/>
    <col min="10246" max="10246" width="16.42578125" style="144" customWidth="1"/>
    <col min="10247" max="10247" width="22.28515625" style="144" customWidth="1"/>
    <col min="10248" max="10248" width="21.28515625" style="144" customWidth="1"/>
    <col min="10249" max="10496" width="11.42578125" style="144"/>
    <col min="10497" max="10497" width="3.7109375" style="144" customWidth="1"/>
    <col min="10498" max="10498" width="27.7109375" style="144" customWidth="1"/>
    <col min="10499" max="10499" width="15.85546875" style="144" customWidth="1"/>
    <col min="10500" max="10500" width="82" style="144" customWidth="1"/>
    <col min="10501" max="10501" width="13.7109375" style="144" customWidth="1"/>
    <col min="10502" max="10502" width="16.42578125" style="144" customWidth="1"/>
    <col min="10503" max="10503" width="22.28515625" style="144" customWidth="1"/>
    <col min="10504" max="10504" width="21.28515625" style="144" customWidth="1"/>
    <col min="10505" max="10752" width="11.42578125" style="144"/>
    <col min="10753" max="10753" width="3.7109375" style="144" customWidth="1"/>
    <col min="10754" max="10754" width="27.7109375" style="144" customWidth="1"/>
    <col min="10755" max="10755" width="15.85546875" style="144" customWidth="1"/>
    <col min="10756" max="10756" width="82" style="144" customWidth="1"/>
    <col min="10757" max="10757" width="13.7109375" style="144" customWidth="1"/>
    <col min="10758" max="10758" width="16.42578125" style="144" customWidth="1"/>
    <col min="10759" max="10759" width="22.28515625" style="144" customWidth="1"/>
    <col min="10760" max="10760" width="21.28515625" style="144" customWidth="1"/>
    <col min="10761" max="11008" width="11.42578125" style="144"/>
    <col min="11009" max="11009" width="3.7109375" style="144" customWidth="1"/>
    <col min="11010" max="11010" width="27.7109375" style="144" customWidth="1"/>
    <col min="11011" max="11011" width="15.85546875" style="144" customWidth="1"/>
    <col min="11012" max="11012" width="82" style="144" customWidth="1"/>
    <col min="11013" max="11013" width="13.7109375" style="144" customWidth="1"/>
    <col min="11014" max="11014" width="16.42578125" style="144" customWidth="1"/>
    <col min="11015" max="11015" width="22.28515625" style="144" customWidth="1"/>
    <col min="11016" max="11016" width="21.28515625" style="144" customWidth="1"/>
    <col min="11017" max="11264" width="11.42578125" style="144"/>
    <col min="11265" max="11265" width="3.7109375" style="144" customWidth="1"/>
    <col min="11266" max="11266" width="27.7109375" style="144" customWidth="1"/>
    <col min="11267" max="11267" width="15.85546875" style="144" customWidth="1"/>
    <col min="11268" max="11268" width="82" style="144" customWidth="1"/>
    <col min="11269" max="11269" width="13.7109375" style="144" customWidth="1"/>
    <col min="11270" max="11270" width="16.42578125" style="144" customWidth="1"/>
    <col min="11271" max="11271" width="22.28515625" style="144" customWidth="1"/>
    <col min="11272" max="11272" width="21.28515625" style="144" customWidth="1"/>
    <col min="11273" max="11520" width="11.42578125" style="144"/>
    <col min="11521" max="11521" width="3.7109375" style="144" customWidth="1"/>
    <col min="11522" max="11522" width="27.7109375" style="144" customWidth="1"/>
    <col min="11523" max="11523" width="15.85546875" style="144" customWidth="1"/>
    <col min="11524" max="11524" width="82" style="144" customWidth="1"/>
    <col min="11525" max="11525" width="13.7109375" style="144" customWidth="1"/>
    <col min="11526" max="11526" width="16.42578125" style="144" customWidth="1"/>
    <col min="11527" max="11527" width="22.28515625" style="144" customWidth="1"/>
    <col min="11528" max="11528" width="21.28515625" style="144" customWidth="1"/>
    <col min="11529" max="11776" width="11.42578125" style="144"/>
    <col min="11777" max="11777" width="3.7109375" style="144" customWidth="1"/>
    <col min="11778" max="11778" width="27.7109375" style="144" customWidth="1"/>
    <col min="11779" max="11779" width="15.85546875" style="144" customWidth="1"/>
    <col min="11780" max="11780" width="82" style="144" customWidth="1"/>
    <col min="11781" max="11781" width="13.7109375" style="144" customWidth="1"/>
    <col min="11782" max="11782" width="16.42578125" style="144" customWidth="1"/>
    <col min="11783" max="11783" width="22.28515625" style="144" customWidth="1"/>
    <col min="11784" max="11784" width="21.28515625" style="144" customWidth="1"/>
    <col min="11785" max="12032" width="11.42578125" style="144"/>
    <col min="12033" max="12033" width="3.7109375" style="144" customWidth="1"/>
    <col min="12034" max="12034" width="27.7109375" style="144" customWidth="1"/>
    <col min="12035" max="12035" width="15.85546875" style="144" customWidth="1"/>
    <col min="12036" max="12036" width="82" style="144" customWidth="1"/>
    <col min="12037" max="12037" width="13.7109375" style="144" customWidth="1"/>
    <col min="12038" max="12038" width="16.42578125" style="144" customWidth="1"/>
    <col min="12039" max="12039" width="22.28515625" style="144" customWidth="1"/>
    <col min="12040" max="12040" width="21.28515625" style="144" customWidth="1"/>
    <col min="12041" max="12288" width="11.42578125" style="144"/>
    <col min="12289" max="12289" width="3.7109375" style="144" customWidth="1"/>
    <col min="12290" max="12290" width="27.7109375" style="144" customWidth="1"/>
    <col min="12291" max="12291" width="15.85546875" style="144" customWidth="1"/>
    <col min="12292" max="12292" width="82" style="144" customWidth="1"/>
    <col min="12293" max="12293" width="13.7109375" style="144" customWidth="1"/>
    <col min="12294" max="12294" width="16.42578125" style="144" customWidth="1"/>
    <col min="12295" max="12295" width="22.28515625" style="144" customWidth="1"/>
    <col min="12296" max="12296" width="21.28515625" style="144" customWidth="1"/>
    <col min="12297" max="12544" width="11.42578125" style="144"/>
    <col min="12545" max="12545" width="3.7109375" style="144" customWidth="1"/>
    <col min="12546" max="12546" width="27.7109375" style="144" customWidth="1"/>
    <col min="12547" max="12547" width="15.85546875" style="144" customWidth="1"/>
    <col min="12548" max="12548" width="82" style="144" customWidth="1"/>
    <col min="12549" max="12549" width="13.7109375" style="144" customWidth="1"/>
    <col min="12550" max="12550" width="16.42578125" style="144" customWidth="1"/>
    <col min="12551" max="12551" width="22.28515625" style="144" customWidth="1"/>
    <col min="12552" max="12552" width="21.28515625" style="144" customWidth="1"/>
    <col min="12553" max="12800" width="11.42578125" style="144"/>
    <col min="12801" max="12801" width="3.7109375" style="144" customWidth="1"/>
    <col min="12802" max="12802" width="27.7109375" style="144" customWidth="1"/>
    <col min="12803" max="12803" width="15.85546875" style="144" customWidth="1"/>
    <col min="12804" max="12804" width="82" style="144" customWidth="1"/>
    <col min="12805" max="12805" width="13.7109375" style="144" customWidth="1"/>
    <col min="12806" max="12806" width="16.42578125" style="144" customWidth="1"/>
    <col min="12807" max="12807" width="22.28515625" style="144" customWidth="1"/>
    <col min="12808" max="12808" width="21.28515625" style="144" customWidth="1"/>
    <col min="12809" max="13056" width="11.42578125" style="144"/>
    <col min="13057" max="13057" width="3.7109375" style="144" customWidth="1"/>
    <col min="13058" max="13058" width="27.7109375" style="144" customWidth="1"/>
    <col min="13059" max="13059" width="15.85546875" style="144" customWidth="1"/>
    <col min="13060" max="13060" width="82" style="144" customWidth="1"/>
    <col min="13061" max="13061" width="13.7109375" style="144" customWidth="1"/>
    <col min="13062" max="13062" width="16.42578125" style="144" customWidth="1"/>
    <col min="13063" max="13063" width="22.28515625" style="144" customWidth="1"/>
    <col min="13064" max="13064" width="21.28515625" style="144" customWidth="1"/>
    <col min="13065" max="13312" width="11.42578125" style="144"/>
    <col min="13313" max="13313" width="3.7109375" style="144" customWidth="1"/>
    <col min="13314" max="13314" width="27.7109375" style="144" customWidth="1"/>
    <col min="13315" max="13315" width="15.85546875" style="144" customWidth="1"/>
    <col min="13316" max="13316" width="82" style="144" customWidth="1"/>
    <col min="13317" max="13317" width="13.7109375" style="144" customWidth="1"/>
    <col min="13318" max="13318" width="16.42578125" style="144" customWidth="1"/>
    <col min="13319" max="13319" width="22.28515625" style="144" customWidth="1"/>
    <col min="13320" max="13320" width="21.28515625" style="144" customWidth="1"/>
    <col min="13321" max="13568" width="11.42578125" style="144"/>
    <col min="13569" max="13569" width="3.7109375" style="144" customWidth="1"/>
    <col min="13570" max="13570" width="27.7109375" style="144" customWidth="1"/>
    <col min="13571" max="13571" width="15.85546875" style="144" customWidth="1"/>
    <col min="13572" max="13572" width="82" style="144" customWidth="1"/>
    <col min="13573" max="13573" width="13.7109375" style="144" customWidth="1"/>
    <col min="13574" max="13574" width="16.42578125" style="144" customWidth="1"/>
    <col min="13575" max="13575" width="22.28515625" style="144" customWidth="1"/>
    <col min="13576" max="13576" width="21.28515625" style="144" customWidth="1"/>
    <col min="13577" max="13824" width="11.42578125" style="144"/>
    <col min="13825" max="13825" width="3.7109375" style="144" customWidth="1"/>
    <col min="13826" max="13826" width="27.7109375" style="144" customWidth="1"/>
    <col min="13827" max="13827" width="15.85546875" style="144" customWidth="1"/>
    <col min="13828" max="13828" width="82" style="144" customWidth="1"/>
    <col min="13829" max="13829" width="13.7109375" style="144" customWidth="1"/>
    <col min="13830" max="13830" width="16.42578125" style="144" customWidth="1"/>
    <col min="13831" max="13831" width="22.28515625" style="144" customWidth="1"/>
    <col min="13832" max="13832" width="21.28515625" style="144" customWidth="1"/>
    <col min="13833" max="14080" width="11.42578125" style="144"/>
    <col min="14081" max="14081" width="3.7109375" style="144" customWidth="1"/>
    <col min="14082" max="14082" width="27.7109375" style="144" customWidth="1"/>
    <col min="14083" max="14083" width="15.85546875" style="144" customWidth="1"/>
    <col min="14084" max="14084" width="82" style="144" customWidth="1"/>
    <col min="14085" max="14085" width="13.7109375" style="144" customWidth="1"/>
    <col min="14086" max="14086" width="16.42578125" style="144" customWidth="1"/>
    <col min="14087" max="14087" width="22.28515625" style="144" customWidth="1"/>
    <col min="14088" max="14088" width="21.28515625" style="144" customWidth="1"/>
    <col min="14089" max="14336" width="11.42578125" style="144"/>
    <col min="14337" max="14337" width="3.7109375" style="144" customWidth="1"/>
    <col min="14338" max="14338" width="27.7109375" style="144" customWidth="1"/>
    <col min="14339" max="14339" width="15.85546875" style="144" customWidth="1"/>
    <col min="14340" max="14340" width="82" style="144" customWidth="1"/>
    <col min="14341" max="14341" width="13.7109375" style="144" customWidth="1"/>
    <col min="14342" max="14342" width="16.42578125" style="144" customWidth="1"/>
    <col min="14343" max="14343" width="22.28515625" style="144" customWidth="1"/>
    <col min="14344" max="14344" width="21.28515625" style="144" customWidth="1"/>
    <col min="14345" max="14592" width="11.42578125" style="144"/>
    <col min="14593" max="14593" width="3.7109375" style="144" customWidth="1"/>
    <col min="14594" max="14594" width="27.7109375" style="144" customWidth="1"/>
    <col min="14595" max="14595" width="15.85546875" style="144" customWidth="1"/>
    <col min="14596" max="14596" width="82" style="144" customWidth="1"/>
    <col min="14597" max="14597" width="13.7109375" style="144" customWidth="1"/>
    <col min="14598" max="14598" width="16.42578125" style="144" customWidth="1"/>
    <col min="14599" max="14599" width="22.28515625" style="144" customWidth="1"/>
    <col min="14600" max="14600" width="21.28515625" style="144" customWidth="1"/>
    <col min="14601" max="14848" width="11.42578125" style="144"/>
    <col min="14849" max="14849" width="3.7109375" style="144" customWidth="1"/>
    <col min="14850" max="14850" width="27.7109375" style="144" customWidth="1"/>
    <col min="14851" max="14851" width="15.85546875" style="144" customWidth="1"/>
    <col min="14852" max="14852" width="82" style="144" customWidth="1"/>
    <col min="14853" max="14853" width="13.7109375" style="144" customWidth="1"/>
    <col min="14854" max="14854" width="16.42578125" style="144" customWidth="1"/>
    <col min="14855" max="14855" width="22.28515625" style="144" customWidth="1"/>
    <col min="14856" max="14856" width="21.28515625" style="144" customWidth="1"/>
    <col min="14857" max="15104" width="11.42578125" style="144"/>
    <col min="15105" max="15105" width="3.7109375" style="144" customWidth="1"/>
    <col min="15106" max="15106" width="27.7109375" style="144" customWidth="1"/>
    <col min="15107" max="15107" width="15.85546875" style="144" customWidth="1"/>
    <col min="15108" max="15108" width="82" style="144" customWidth="1"/>
    <col min="15109" max="15109" width="13.7109375" style="144" customWidth="1"/>
    <col min="15110" max="15110" width="16.42578125" style="144" customWidth="1"/>
    <col min="15111" max="15111" width="22.28515625" style="144" customWidth="1"/>
    <col min="15112" max="15112" width="21.28515625" style="144" customWidth="1"/>
    <col min="15113" max="15360" width="11.42578125" style="144"/>
    <col min="15361" max="15361" width="3.7109375" style="144" customWidth="1"/>
    <col min="15362" max="15362" width="27.7109375" style="144" customWidth="1"/>
    <col min="15363" max="15363" width="15.85546875" style="144" customWidth="1"/>
    <col min="15364" max="15364" width="82" style="144" customWidth="1"/>
    <col min="15365" max="15365" width="13.7109375" style="144" customWidth="1"/>
    <col min="15366" max="15366" width="16.42578125" style="144" customWidth="1"/>
    <col min="15367" max="15367" width="22.28515625" style="144" customWidth="1"/>
    <col min="15368" max="15368" width="21.28515625" style="144" customWidth="1"/>
    <col min="15369" max="15616" width="11.42578125" style="144"/>
    <col min="15617" max="15617" width="3.7109375" style="144" customWidth="1"/>
    <col min="15618" max="15618" width="27.7109375" style="144" customWidth="1"/>
    <col min="15619" max="15619" width="15.85546875" style="144" customWidth="1"/>
    <col min="15620" max="15620" width="82" style="144" customWidth="1"/>
    <col min="15621" max="15621" width="13.7109375" style="144" customWidth="1"/>
    <col min="15622" max="15622" width="16.42578125" style="144" customWidth="1"/>
    <col min="15623" max="15623" width="22.28515625" style="144" customWidth="1"/>
    <col min="15624" max="15624" width="21.28515625" style="144" customWidth="1"/>
    <col min="15625" max="15872" width="11.42578125" style="144"/>
    <col min="15873" max="15873" width="3.7109375" style="144" customWidth="1"/>
    <col min="15874" max="15874" width="27.7109375" style="144" customWidth="1"/>
    <col min="15875" max="15875" width="15.85546875" style="144" customWidth="1"/>
    <col min="15876" max="15876" width="82" style="144" customWidth="1"/>
    <col min="15877" max="15877" width="13.7109375" style="144" customWidth="1"/>
    <col min="15878" max="15878" width="16.42578125" style="144" customWidth="1"/>
    <col min="15879" max="15879" width="22.28515625" style="144" customWidth="1"/>
    <col min="15880" max="15880" width="21.28515625" style="144" customWidth="1"/>
    <col min="15881" max="16128" width="11.42578125" style="144"/>
    <col min="16129" max="16129" width="3.7109375" style="144" customWidth="1"/>
    <col min="16130" max="16130" width="27.7109375" style="144" customWidth="1"/>
    <col min="16131" max="16131" width="15.85546875" style="144" customWidth="1"/>
    <col min="16132" max="16132" width="82" style="144" customWidth="1"/>
    <col min="16133" max="16133" width="13.7109375" style="144" customWidth="1"/>
    <col min="16134" max="16134" width="16.42578125" style="144" customWidth="1"/>
    <col min="16135" max="16135" width="22.28515625" style="144" customWidth="1"/>
    <col min="16136" max="16136" width="21.28515625" style="144" customWidth="1"/>
    <col min="16137" max="16384" width="11.42578125" style="144"/>
  </cols>
  <sheetData>
    <row r="1" spans="1:19" s="783" customFormat="1" ht="32.25" customHeight="1" x14ac:dyDescent="0.3">
      <c r="A1" s="779"/>
      <c r="B1" s="780"/>
      <c r="C1" s="1348" t="s">
        <v>2066</v>
      </c>
      <c r="D1" s="1348"/>
      <c r="E1" s="1423" t="s">
        <v>1032</v>
      </c>
      <c r="F1" s="781"/>
      <c r="G1" s="781"/>
      <c r="H1" s="781"/>
      <c r="I1" s="782"/>
      <c r="J1" s="782"/>
      <c r="K1" s="782"/>
      <c r="L1" s="782"/>
      <c r="M1" s="782"/>
      <c r="N1" s="782"/>
      <c r="O1" s="782"/>
      <c r="P1" s="782"/>
      <c r="Q1" s="782"/>
      <c r="R1" s="782"/>
      <c r="S1" s="782"/>
    </row>
    <row r="2" spans="1:19" s="783" customFormat="1" ht="31.5" customHeight="1" thickBot="1" x14ac:dyDescent="0.3">
      <c r="A2" s="779"/>
      <c r="B2" s="784"/>
      <c r="C2" s="1351" t="s">
        <v>2067</v>
      </c>
      <c r="D2" s="1351"/>
      <c r="E2" s="1424"/>
      <c r="F2" s="785"/>
      <c r="G2" s="785"/>
      <c r="H2" s="786"/>
      <c r="I2" s="787"/>
      <c r="J2" s="787"/>
      <c r="K2" s="787"/>
      <c r="L2" s="787"/>
      <c r="M2" s="787"/>
      <c r="N2" s="787"/>
      <c r="O2" s="787"/>
      <c r="P2" s="787"/>
      <c r="Q2" s="787"/>
      <c r="R2" s="787"/>
      <c r="S2" s="787"/>
    </row>
    <row r="3" spans="1:19" ht="18.75" customHeight="1" x14ac:dyDescent="0.25">
      <c r="B3" s="1352" t="s">
        <v>163</v>
      </c>
      <c r="C3" s="789" t="s">
        <v>162</v>
      </c>
      <c r="D3" s="1353">
        <v>45162</v>
      </c>
      <c r="E3" s="1354"/>
      <c r="F3" s="790"/>
      <c r="G3" s="790"/>
      <c r="H3" s="790"/>
    </row>
    <row r="4" spans="1:19" ht="18.75" customHeight="1" x14ac:dyDescent="0.25">
      <c r="B4" s="1337"/>
      <c r="C4" s="791" t="s">
        <v>2068</v>
      </c>
      <c r="D4" s="1355">
        <f>+D3+100</f>
        <v>45262</v>
      </c>
      <c r="E4" s="1356"/>
      <c r="F4" s="790"/>
      <c r="G4" s="790"/>
      <c r="H4" s="790"/>
    </row>
    <row r="5" spans="1:19" ht="18.75" customHeight="1" x14ac:dyDescent="0.25">
      <c r="B5" s="792" t="s">
        <v>2069</v>
      </c>
      <c r="C5" s="1344" t="s">
        <v>2070</v>
      </c>
      <c r="D5" s="1325"/>
      <c r="E5" s="1326"/>
      <c r="F5" s="793"/>
      <c r="G5" s="793"/>
      <c r="H5" s="793"/>
    </row>
    <row r="6" spans="1:19" ht="18.75" customHeight="1" x14ac:dyDescent="0.25">
      <c r="B6" s="792" t="s">
        <v>2071</v>
      </c>
      <c r="C6" s="1344" t="s">
        <v>2072</v>
      </c>
      <c r="D6" s="1325"/>
      <c r="E6" s="1326"/>
      <c r="F6" s="793"/>
      <c r="G6" s="793"/>
      <c r="H6" s="793"/>
    </row>
    <row r="7" spans="1:19" ht="18.75" customHeight="1" x14ac:dyDescent="0.25">
      <c r="B7" s="792" t="s">
        <v>302</v>
      </c>
      <c r="C7" s="1344" t="s">
        <v>2073</v>
      </c>
      <c r="D7" s="1325"/>
      <c r="E7" s="1326"/>
      <c r="F7" s="794"/>
      <c r="G7" s="794"/>
      <c r="H7" s="794"/>
    </row>
    <row r="8" spans="1:19" ht="18.75" customHeight="1" x14ac:dyDescent="0.25">
      <c r="B8" s="792" t="s">
        <v>88</v>
      </c>
      <c r="C8" s="1344" t="s">
        <v>1336</v>
      </c>
      <c r="D8" s="1325"/>
      <c r="E8" s="1326"/>
      <c r="F8" s="794"/>
      <c r="G8" s="794"/>
      <c r="H8" s="794"/>
    </row>
    <row r="9" spans="1:19" ht="18.75" customHeight="1" x14ac:dyDescent="0.25">
      <c r="B9" s="792" t="s">
        <v>2074</v>
      </c>
      <c r="C9" s="1344" t="s">
        <v>308</v>
      </c>
      <c r="D9" s="1325"/>
      <c r="E9" s="1326"/>
      <c r="F9" s="794"/>
      <c r="G9" s="794"/>
      <c r="H9" s="794"/>
    </row>
    <row r="10" spans="1:19" ht="18.75" customHeight="1" x14ac:dyDescent="0.25">
      <c r="B10" s="792" t="s">
        <v>2075</v>
      </c>
      <c r="C10" s="1344" t="s">
        <v>3079</v>
      </c>
      <c r="D10" s="1325"/>
      <c r="E10" s="1326"/>
      <c r="F10" s="793"/>
      <c r="G10" s="793"/>
      <c r="H10" s="793"/>
    </row>
    <row r="11" spans="1:19" ht="18.75" customHeight="1" x14ac:dyDescent="0.25">
      <c r="B11" s="826" t="s">
        <v>2076</v>
      </c>
      <c r="C11" s="1357" t="s">
        <v>2160</v>
      </c>
      <c r="D11" s="1358"/>
      <c r="E11" s="1359"/>
      <c r="F11" s="794"/>
      <c r="G11" s="794"/>
      <c r="H11" s="794"/>
    </row>
    <row r="12" spans="1:19" ht="18.75" customHeight="1" thickBot="1" x14ac:dyDescent="0.3">
      <c r="B12" s="795" t="s">
        <v>2077</v>
      </c>
      <c r="C12" s="1345">
        <v>100000</v>
      </c>
      <c r="D12" s="1346"/>
      <c r="E12" s="1347"/>
      <c r="F12" s="796"/>
      <c r="G12" s="796"/>
      <c r="H12" s="796"/>
    </row>
    <row r="13" spans="1:19" ht="18.75" customHeight="1" thickBot="1" x14ac:dyDescent="0.3">
      <c r="B13" s="1323" t="s">
        <v>2078</v>
      </c>
      <c r="C13" s="797" t="s">
        <v>2079</v>
      </c>
      <c r="D13" s="798" t="s">
        <v>2080</v>
      </c>
      <c r="E13" s="799" t="s">
        <v>2081</v>
      </c>
      <c r="F13" s="796"/>
      <c r="G13" s="796"/>
      <c r="H13" s="796"/>
    </row>
    <row r="14" spans="1:19" ht="18.75" customHeight="1" x14ac:dyDescent="0.25">
      <c r="B14" s="1323"/>
      <c r="C14" s="800" t="s">
        <v>3116</v>
      </c>
      <c r="D14" s="801" t="s">
        <v>3115</v>
      </c>
      <c r="E14" s="802">
        <v>40000</v>
      </c>
      <c r="F14" s="803"/>
      <c r="G14" s="803"/>
      <c r="H14" s="803"/>
    </row>
    <row r="15" spans="1:19" ht="18.75" customHeight="1" x14ac:dyDescent="0.25">
      <c r="B15" s="1323"/>
      <c r="C15" s="800"/>
      <c r="D15" s="801"/>
      <c r="E15" s="802">
        <v>0</v>
      </c>
      <c r="F15" s="803"/>
      <c r="G15" s="803"/>
      <c r="H15" s="803"/>
    </row>
    <row r="16" spans="1:19" ht="18.75" customHeight="1" x14ac:dyDescent="0.25">
      <c r="B16" s="1323"/>
      <c r="C16" s="800"/>
      <c r="D16" s="801"/>
      <c r="E16" s="804"/>
      <c r="F16" s="803"/>
      <c r="G16" s="803"/>
      <c r="H16" s="803"/>
    </row>
    <row r="17" spans="1:8" ht="18.75" customHeight="1" x14ac:dyDescent="0.25">
      <c r="B17" s="792" t="s">
        <v>2083</v>
      </c>
      <c r="C17" s="1324">
        <f>SUM(E14:E16)</f>
        <v>40000</v>
      </c>
      <c r="D17" s="1325"/>
      <c r="E17" s="1326"/>
      <c r="F17" s="796"/>
      <c r="G17" s="796"/>
      <c r="H17" s="796"/>
    </row>
    <row r="18" spans="1:8" ht="18.75" customHeight="1" x14ac:dyDescent="0.25">
      <c r="B18" s="792" t="s">
        <v>2084</v>
      </c>
      <c r="C18" s="1327">
        <f>+C17/C12</f>
        <v>0.4</v>
      </c>
      <c r="D18" s="1328"/>
      <c r="E18" s="1329"/>
      <c r="F18" s="805"/>
      <c r="G18" s="805"/>
      <c r="H18" s="805"/>
    </row>
    <row r="19" spans="1:8" ht="18.75" customHeight="1" x14ac:dyDescent="0.25">
      <c r="B19" s="792" t="s">
        <v>2085</v>
      </c>
      <c r="C19" s="1344">
        <v>1</v>
      </c>
      <c r="D19" s="1325"/>
      <c r="E19" s="1326"/>
      <c r="F19" s="793"/>
      <c r="G19" s="793"/>
      <c r="H19" s="793"/>
    </row>
    <row r="20" spans="1:8" ht="18.75" customHeight="1" x14ac:dyDescent="0.25">
      <c r="B20" s="1337" t="s">
        <v>2086</v>
      </c>
      <c r="C20" s="806" t="s">
        <v>2087</v>
      </c>
      <c r="D20" s="807"/>
      <c r="E20" s="808"/>
      <c r="F20" s="793"/>
      <c r="G20" s="793"/>
      <c r="H20" s="793"/>
    </row>
    <row r="21" spans="1:8" ht="18.75" customHeight="1" x14ac:dyDescent="0.25">
      <c r="B21" s="1337"/>
      <c r="C21" s="806" t="s">
        <v>2088</v>
      </c>
      <c r="D21" s="809" t="s">
        <v>2089</v>
      </c>
      <c r="E21" s="808"/>
      <c r="F21" s="793"/>
      <c r="G21" s="793"/>
      <c r="H21" s="793"/>
    </row>
    <row r="22" spans="1:8" ht="18.75" customHeight="1" x14ac:dyDescent="0.25">
      <c r="B22" s="1337"/>
      <c r="C22" s="806" t="s">
        <v>2090</v>
      </c>
      <c r="D22" s="807"/>
      <c r="E22" s="808"/>
      <c r="F22" s="793"/>
      <c r="G22" s="793"/>
      <c r="H22" s="793"/>
    </row>
    <row r="23" spans="1:8" ht="18.75" customHeight="1" x14ac:dyDescent="0.25">
      <c r="B23" s="792" t="s">
        <v>2091</v>
      </c>
      <c r="C23" s="1338" t="s">
        <v>2092</v>
      </c>
      <c r="D23" s="1321"/>
      <c r="E23" s="1322"/>
      <c r="F23" s="793"/>
      <c r="G23" s="793"/>
      <c r="H23" s="793"/>
    </row>
    <row r="24" spans="1:8" ht="18.75" customHeight="1" x14ac:dyDescent="0.25">
      <c r="B24" s="792" t="s">
        <v>153</v>
      </c>
      <c r="C24" s="1338" t="s">
        <v>2093</v>
      </c>
      <c r="D24" s="1321"/>
      <c r="E24" s="1322"/>
      <c r="F24" s="793"/>
      <c r="G24" s="793"/>
      <c r="H24" s="793"/>
    </row>
    <row r="25" spans="1:8" ht="18.75" customHeight="1" thickBot="1" x14ac:dyDescent="0.3">
      <c r="B25" s="810" t="s">
        <v>2094</v>
      </c>
      <c r="C25" s="1339">
        <v>4</v>
      </c>
      <c r="D25" s="1340"/>
      <c r="E25" s="808" t="s">
        <v>2095</v>
      </c>
      <c r="F25" s="793"/>
      <c r="G25" s="793"/>
      <c r="H25" s="793"/>
    </row>
    <row r="26" spans="1:8" ht="33" x14ac:dyDescent="0.25">
      <c r="A26" s="788" t="s">
        <v>2099</v>
      </c>
      <c r="B26" s="864" t="s">
        <v>2097</v>
      </c>
      <c r="C26" s="1341" t="s">
        <v>2161</v>
      </c>
      <c r="D26" s="1342"/>
      <c r="E26" s="1343"/>
      <c r="F26" s="793"/>
      <c r="G26" s="793"/>
      <c r="H26" s="793"/>
    </row>
    <row r="27" spans="1:8" ht="15.75" x14ac:dyDescent="0.25">
      <c r="B27" s="811" t="s">
        <v>2098</v>
      </c>
      <c r="C27" s="1320">
        <v>32</v>
      </c>
      <c r="D27" s="1321"/>
      <c r="E27" s="1322"/>
      <c r="F27" s="812"/>
      <c r="G27" s="812"/>
      <c r="H27" s="812"/>
    </row>
    <row r="28" spans="1:8" ht="22.5" customHeight="1" x14ac:dyDescent="0.25">
      <c r="A28" s="788" t="s">
        <v>2099</v>
      </c>
      <c r="B28" s="811" t="s">
        <v>2100</v>
      </c>
      <c r="C28" s="1317" t="s">
        <v>2152</v>
      </c>
      <c r="D28" s="1318"/>
      <c r="E28" s="1319"/>
      <c r="F28" s="812"/>
      <c r="G28" s="812"/>
      <c r="H28" s="812"/>
    </row>
    <row r="29" spans="1:8" ht="64.5" x14ac:dyDescent="0.25">
      <c r="A29" s="788" t="s">
        <v>2102</v>
      </c>
      <c r="B29" s="811" t="s">
        <v>2103</v>
      </c>
      <c r="C29" s="1320" t="s">
        <v>2162</v>
      </c>
      <c r="D29" s="1321"/>
      <c r="E29" s="1322"/>
      <c r="F29" s="813"/>
      <c r="G29" s="813"/>
      <c r="H29" s="813"/>
    </row>
    <row r="30" spans="1:8" ht="15.75" x14ac:dyDescent="0.25">
      <c r="B30" s="1330" t="s">
        <v>2105</v>
      </c>
      <c r="C30" s="814" t="s">
        <v>2106</v>
      </c>
      <c r="D30" s="815"/>
      <c r="E30" s="816"/>
      <c r="F30" s="817"/>
      <c r="G30" s="817"/>
      <c r="H30" s="817"/>
    </row>
    <row r="31" spans="1:8" ht="16.5" thickBot="1" x14ac:dyDescent="0.3">
      <c r="B31" s="1331"/>
      <c r="C31" s="814" t="s">
        <v>2107</v>
      </c>
      <c r="D31" s="97" t="s">
        <v>2089</v>
      </c>
      <c r="E31" s="816"/>
      <c r="F31" s="817"/>
      <c r="G31" s="817"/>
      <c r="H31" s="817"/>
    </row>
    <row r="32" spans="1:8" ht="18.75" customHeight="1" x14ac:dyDescent="0.25">
      <c r="B32" s="818" t="s">
        <v>2108</v>
      </c>
      <c r="C32" s="1332" t="s">
        <v>2995</v>
      </c>
      <c r="D32" s="1333"/>
      <c r="E32" s="1334" t="s">
        <v>2109</v>
      </c>
      <c r="F32" s="819"/>
      <c r="G32" s="819"/>
      <c r="H32" s="819"/>
    </row>
    <row r="33" spans="1:8" ht="127.5" x14ac:dyDescent="0.25">
      <c r="A33" s="788" t="s">
        <v>2113</v>
      </c>
      <c r="B33" s="820" t="s">
        <v>2111</v>
      </c>
      <c r="C33" s="1335" t="s">
        <v>2164</v>
      </c>
      <c r="D33" s="1336"/>
      <c r="E33" s="1334"/>
      <c r="F33" s="821"/>
      <c r="G33" s="821"/>
      <c r="H33" s="821"/>
    </row>
    <row r="34" spans="1:8" ht="15.75" x14ac:dyDescent="0.25">
      <c r="B34" s="822" t="s">
        <v>2108</v>
      </c>
      <c r="C34" s="1311" t="s">
        <v>2163</v>
      </c>
      <c r="D34" s="1312"/>
      <c r="E34" s="1313" t="s">
        <v>2112</v>
      </c>
      <c r="F34" s="819"/>
      <c r="G34" s="819"/>
      <c r="H34" s="819"/>
    </row>
    <row r="35" spans="1:8" ht="81" thickBot="1" x14ac:dyDescent="0.3">
      <c r="A35" s="788" t="s">
        <v>2137</v>
      </c>
      <c r="B35" s="823" t="s">
        <v>2114</v>
      </c>
      <c r="C35" s="1315" t="s">
        <v>2165</v>
      </c>
      <c r="D35" s="1316"/>
      <c r="E35" s="1314"/>
      <c r="F35" s="821"/>
      <c r="G35" s="821"/>
      <c r="H35" s="821"/>
    </row>
  </sheetData>
  <mergeCells count="33">
    <mergeCell ref="B3:B4"/>
    <mergeCell ref="D3:E3"/>
    <mergeCell ref="D4:E4"/>
    <mergeCell ref="C10:E10"/>
    <mergeCell ref="C11:E11"/>
    <mergeCell ref="C12:E12"/>
    <mergeCell ref="C1:D1"/>
    <mergeCell ref="E1:E2"/>
    <mergeCell ref="C2:D2"/>
    <mergeCell ref="C5:E5"/>
    <mergeCell ref="C6:E6"/>
    <mergeCell ref="C7:E7"/>
    <mergeCell ref="C8:E8"/>
    <mergeCell ref="C9:E9"/>
    <mergeCell ref="B13:B16"/>
    <mergeCell ref="C17:E17"/>
    <mergeCell ref="C18:E18"/>
    <mergeCell ref="B30:B31"/>
    <mergeCell ref="C32:D32"/>
    <mergeCell ref="E32:E33"/>
    <mergeCell ref="C33:D33"/>
    <mergeCell ref="B20:B22"/>
    <mergeCell ref="C23:E23"/>
    <mergeCell ref="C24:E24"/>
    <mergeCell ref="C25:D25"/>
    <mergeCell ref="C26:E26"/>
    <mergeCell ref="C27:E27"/>
    <mergeCell ref="C19:E19"/>
    <mergeCell ref="C34:D34"/>
    <mergeCell ref="E34:E35"/>
    <mergeCell ref="C35:D35"/>
    <mergeCell ref="C28:E28"/>
    <mergeCell ref="C29:E29"/>
  </mergeCell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A1:X48"/>
  <sheetViews>
    <sheetView workbookViewId="0">
      <selection activeCell="D9" sqref="D9"/>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8.140625" style="135" customWidth="1"/>
    <col min="5" max="5" width="9.5703125" style="102" customWidth="1"/>
    <col min="6" max="6" width="6"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359</v>
      </c>
      <c r="E2" s="145"/>
      <c r="F2" s="146"/>
      <c r="G2" s="146"/>
      <c r="H2" s="146"/>
      <c r="I2" s="146" t="s">
        <v>309</v>
      </c>
      <c r="J2" s="153" t="s">
        <v>2522</v>
      </c>
      <c r="K2" s="270"/>
      <c r="L2" s="116"/>
    </row>
    <row r="3" spans="1:14" ht="20.25" x14ac:dyDescent="0.3">
      <c r="B3" s="159"/>
      <c r="C3" s="239"/>
      <c r="D3" s="147" t="s">
        <v>3078</v>
      </c>
      <c r="E3" s="145"/>
      <c r="F3" s="145"/>
      <c r="G3" s="145"/>
      <c r="H3" s="145"/>
      <c r="I3" s="145"/>
      <c r="J3" s="154"/>
      <c r="K3" s="271"/>
      <c r="L3" s="116"/>
    </row>
    <row r="4" spans="1:14" s="56" customFormat="1" ht="15.75" x14ac:dyDescent="0.25">
      <c r="A4" s="133"/>
      <c r="B4" s="161"/>
      <c r="C4" s="240" t="s">
        <v>86</v>
      </c>
      <c r="D4" s="72" t="s">
        <v>1029</v>
      </c>
      <c r="E4" s="149"/>
      <c r="F4" s="165"/>
      <c r="G4" s="165"/>
      <c r="H4" s="165"/>
      <c r="I4" s="165"/>
      <c r="J4" s="155"/>
      <c r="K4" s="272"/>
      <c r="L4" s="129"/>
      <c r="N4" s="144"/>
    </row>
    <row r="5" spans="1:14" s="56" customFormat="1" ht="15.75" x14ac:dyDescent="0.25">
      <c r="A5" s="133"/>
      <c r="B5" s="161"/>
      <c r="C5" s="240" t="s">
        <v>305</v>
      </c>
      <c r="D5" s="149" t="s">
        <v>306</v>
      </c>
      <c r="E5" s="1139" t="s">
        <v>307</v>
      </c>
      <c r="F5" s="1139"/>
      <c r="G5" s="1140" t="s">
        <v>315</v>
      </c>
      <c r="H5" s="1140"/>
      <c r="I5" s="1140"/>
      <c r="J5" s="1010" t="s">
        <v>3083</v>
      </c>
      <c r="K5" s="165"/>
      <c r="L5" s="129"/>
      <c r="N5" s="144"/>
    </row>
    <row r="6" spans="1:14" s="56" customFormat="1" ht="15.75" x14ac:dyDescent="0.25">
      <c r="A6" s="133"/>
      <c r="B6" s="161"/>
      <c r="C6" s="241" t="s">
        <v>302</v>
      </c>
      <c r="D6" s="150" t="s">
        <v>151</v>
      </c>
      <c r="E6" s="1141">
        <v>45162</v>
      </c>
      <c r="F6" s="1141"/>
      <c r="G6" s="166" t="s">
        <v>311</v>
      </c>
      <c r="H6" s="166"/>
      <c r="I6" s="224">
        <v>1</v>
      </c>
      <c r="J6" s="246" t="s">
        <v>308</v>
      </c>
      <c r="K6" s="273"/>
      <c r="L6" s="129"/>
    </row>
    <row r="7" spans="1:14" s="56" customFormat="1" ht="15.75" x14ac:dyDescent="0.25">
      <c r="A7" s="133"/>
      <c r="B7" s="161"/>
      <c r="C7" s="241" t="s">
        <v>88</v>
      </c>
      <c r="D7" s="150" t="s">
        <v>152</v>
      </c>
      <c r="E7" s="1141">
        <f>+E6+10</f>
        <v>45172</v>
      </c>
      <c r="F7" s="1141"/>
      <c r="G7" s="167" t="s">
        <v>312</v>
      </c>
      <c r="H7" s="167"/>
      <c r="I7" s="224">
        <v>0</v>
      </c>
      <c r="J7" s="247"/>
      <c r="K7" s="274"/>
      <c r="L7" s="129"/>
    </row>
    <row r="8" spans="1:14" ht="15.75" thickBot="1" x14ac:dyDescent="0.3">
      <c r="B8" s="159"/>
      <c r="C8" s="289"/>
      <c r="D8" s="156"/>
      <c r="E8" s="157"/>
      <c r="F8" s="157"/>
      <c r="G8" s="243" t="s">
        <v>313</v>
      </c>
      <c r="H8" s="243"/>
      <c r="I8" s="244" t="s">
        <v>314</v>
      </c>
      <c r="J8" s="158"/>
      <c r="K8" s="168"/>
      <c r="L8" s="116"/>
    </row>
    <row r="9" spans="1:14" ht="15.75" thickBot="1" x14ac:dyDescent="0.3">
      <c r="B9" s="159"/>
      <c r="C9" s="164"/>
      <c r="D9" s="164"/>
      <c r="E9" s="143"/>
      <c r="G9" s="168"/>
      <c r="H9" s="168"/>
      <c r="I9" s="225"/>
      <c r="J9" s="143"/>
      <c r="K9" s="168"/>
      <c r="L9" s="116"/>
    </row>
    <row r="10" spans="1:14" ht="15.75" thickBot="1" x14ac:dyDescent="0.3">
      <c r="C10" s="1270" t="s">
        <v>301</v>
      </c>
      <c r="D10" s="1271"/>
      <c r="E10" s="1274" t="s">
        <v>244</v>
      </c>
      <c r="F10" s="1276" t="s">
        <v>318</v>
      </c>
      <c r="G10" s="1276"/>
      <c r="H10" s="1276"/>
      <c r="I10" s="1277" t="s">
        <v>245</v>
      </c>
      <c r="J10" s="1278"/>
      <c r="K10" s="116"/>
      <c r="L10" s="116"/>
    </row>
    <row r="11" spans="1:14" s="132" customFormat="1" thickBot="1" x14ac:dyDescent="0.25">
      <c r="A11" s="136"/>
      <c r="B11" s="137"/>
      <c r="C11" s="1497"/>
      <c r="D11" s="1498"/>
      <c r="E11" s="1499"/>
      <c r="F11" s="285" t="s">
        <v>311</v>
      </c>
      <c r="G11" s="285" t="s">
        <v>312</v>
      </c>
      <c r="H11" s="285" t="s">
        <v>313</v>
      </c>
      <c r="I11" s="1500"/>
      <c r="J11" s="1501"/>
      <c r="K11" s="275"/>
      <c r="L11" s="276"/>
    </row>
    <row r="12" spans="1:14" s="132" customFormat="1" x14ac:dyDescent="0.2">
      <c r="A12" s="136"/>
      <c r="B12" s="137"/>
      <c r="C12" s="1505"/>
      <c r="D12" s="1506"/>
      <c r="E12" s="286"/>
      <c r="F12" s="286"/>
      <c r="G12" s="286"/>
      <c r="H12" s="286"/>
      <c r="I12" s="1495"/>
      <c r="J12" s="1496"/>
      <c r="K12" s="233"/>
      <c r="L12" s="276"/>
    </row>
    <row r="13" spans="1:14" ht="31.5" x14ac:dyDescent="0.25">
      <c r="A13" s="133">
        <v>11</v>
      </c>
      <c r="C13" s="1518" t="s">
        <v>1063</v>
      </c>
      <c r="D13" s="1519"/>
      <c r="E13" s="138"/>
      <c r="F13" s="138">
        <f t="shared" ref="F13:F28" si="0">SUMIF(E13,G$6,I$6)</f>
        <v>0</v>
      </c>
      <c r="G13" s="138">
        <f t="shared" ref="G13:G28" si="1">SUMIF(G$7,E13,I$6)</f>
        <v>0</v>
      </c>
      <c r="H13" s="138">
        <f>SUMIF(E13,G$8,I$6)</f>
        <v>0</v>
      </c>
      <c r="I13" s="1390"/>
      <c r="J13" s="1391"/>
      <c r="K13" s="277"/>
      <c r="L13" s="278"/>
      <c r="M13" s="143"/>
    </row>
    <row r="14" spans="1:14" ht="15.75" x14ac:dyDescent="0.25">
      <c r="C14" s="1518" t="s">
        <v>1064</v>
      </c>
      <c r="D14" s="1519"/>
      <c r="E14" s="138"/>
      <c r="F14" s="138">
        <f t="shared" si="0"/>
        <v>0</v>
      </c>
      <c r="G14" s="138">
        <f t="shared" si="1"/>
        <v>0</v>
      </c>
      <c r="H14" s="138">
        <f t="shared" ref="H14:H28" si="2">SUMIF(E14,G$8,I$6)</f>
        <v>0</v>
      </c>
      <c r="I14" s="1390"/>
      <c r="J14" s="1391"/>
      <c r="K14" s="277"/>
      <c r="L14" s="278"/>
      <c r="M14" s="143"/>
    </row>
    <row r="15" spans="1:14" ht="31.5" x14ac:dyDescent="0.25">
      <c r="A15" s="133">
        <v>11</v>
      </c>
      <c r="C15" s="1518" t="s">
        <v>1065</v>
      </c>
      <c r="D15" s="1519"/>
      <c r="E15" s="138"/>
      <c r="F15" s="138">
        <f t="shared" si="0"/>
        <v>0</v>
      </c>
      <c r="G15" s="138">
        <f t="shared" si="1"/>
        <v>0</v>
      </c>
      <c r="H15" s="138">
        <f t="shared" si="2"/>
        <v>0</v>
      </c>
      <c r="I15" s="1390"/>
      <c r="J15" s="1391"/>
      <c r="K15" s="277"/>
      <c r="L15" s="278"/>
      <c r="M15" s="143"/>
    </row>
    <row r="16" spans="1:14" ht="16.5" x14ac:dyDescent="0.25">
      <c r="A16" s="133">
        <v>1</v>
      </c>
      <c r="C16" s="1518" t="s">
        <v>1066</v>
      </c>
      <c r="D16" s="1519"/>
      <c r="E16" s="138"/>
      <c r="F16" s="138">
        <f t="shared" si="0"/>
        <v>0</v>
      </c>
      <c r="G16" s="138">
        <f t="shared" si="1"/>
        <v>0</v>
      </c>
      <c r="H16" s="138">
        <f t="shared" si="2"/>
        <v>0</v>
      </c>
      <c r="I16" s="1390"/>
      <c r="J16" s="1391"/>
      <c r="K16" s="277"/>
      <c r="L16" s="278"/>
      <c r="M16" s="143"/>
    </row>
    <row r="17" spans="1:22" ht="15.75" x14ac:dyDescent="0.25">
      <c r="C17" s="1518" t="s">
        <v>1067</v>
      </c>
      <c r="D17" s="1519"/>
      <c r="E17" s="138"/>
      <c r="F17" s="138">
        <f t="shared" si="0"/>
        <v>0</v>
      </c>
      <c r="G17" s="138">
        <f t="shared" si="1"/>
        <v>0</v>
      </c>
      <c r="H17" s="138">
        <f t="shared" si="2"/>
        <v>0</v>
      </c>
      <c r="I17" s="1390"/>
      <c r="J17" s="1391"/>
      <c r="K17" s="277"/>
      <c r="L17" s="278"/>
      <c r="M17" s="143"/>
    </row>
    <row r="18" spans="1:22" ht="15.75" x14ac:dyDescent="0.25">
      <c r="C18" s="1518" t="s">
        <v>1068</v>
      </c>
      <c r="D18" s="1519"/>
      <c r="E18" s="138"/>
      <c r="F18" s="138">
        <f t="shared" si="0"/>
        <v>0</v>
      </c>
      <c r="G18" s="138">
        <f t="shared" si="1"/>
        <v>0</v>
      </c>
      <c r="H18" s="138">
        <f t="shared" si="2"/>
        <v>0</v>
      </c>
      <c r="I18" s="1390"/>
      <c r="J18" s="1391"/>
      <c r="K18" s="277"/>
      <c r="L18" s="278"/>
      <c r="M18" s="143"/>
    </row>
    <row r="19" spans="1:22" ht="31.5" x14ac:dyDescent="0.25">
      <c r="A19" s="133">
        <v>11</v>
      </c>
      <c r="C19" s="1518" t="s">
        <v>1069</v>
      </c>
      <c r="D19" s="1519"/>
      <c r="E19" s="138"/>
      <c r="F19" s="138">
        <f t="shared" si="0"/>
        <v>0</v>
      </c>
      <c r="G19" s="138">
        <f t="shared" si="1"/>
        <v>0</v>
      </c>
      <c r="H19" s="138">
        <f t="shared" si="2"/>
        <v>0</v>
      </c>
      <c r="I19" s="1390"/>
      <c r="J19" s="1391"/>
      <c r="K19" s="277"/>
      <c r="L19" s="278"/>
      <c r="M19" s="143"/>
    </row>
    <row r="20" spans="1:22" ht="76.5" x14ac:dyDescent="0.25">
      <c r="A20" s="133">
        <v>11111</v>
      </c>
      <c r="C20" s="1518" t="s">
        <v>2996</v>
      </c>
      <c r="D20" s="1519"/>
      <c r="E20" s="138"/>
      <c r="F20" s="138">
        <f t="shared" si="0"/>
        <v>0</v>
      </c>
      <c r="G20" s="138">
        <f t="shared" si="1"/>
        <v>0</v>
      </c>
      <c r="H20" s="138">
        <f t="shared" si="2"/>
        <v>0</v>
      </c>
      <c r="I20" s="1390"/>
      <c r="J20" s="1391"/>
      <c r="K20" s="277"/>
      <c r="L20" s="278"/>
      <c r="M20" s="143"/>
    </row>
    <row r="21" spans="1:22" ht="31.5" x14ac:dyDescent="0.25">
      <c r="A21" s="133">
        <v>11</v>
      </c>
      <c r="C21" s="1518" t="s">
        <v>1071</v>
      </c>
      <c r="D21" s="1519"/>
      <c r="E21" s="138"/>
      <c r="F21" s="138">
        <f t="shared" si="0"/>
        <v>0</v>
      </c>
      <c r="G21" s="138">
        <f t="shared" si="1"/>
        <v>0</v>
      </c>
      <c r="H21" s="138">
        <f t="shared" si="2"/>
        <v>0</v>
      </c>
      <c r="I21" s="1390"/>
      <c r="J21" s="1391"/>
      <c r="K21" s="277"/>
      <c r="L21" s="278"/>
      <c r="M21" s="143"/>
    </row>
    <row r="22" spans="1:22" ht="31.5" x14ac:dyDescent="0.25">
      <c r="A22" s="133">
        <v>11</v>
      </c>
      <c r="C22" s="1518" t="s">
        <v>2997</v>
      </c>
      <c r="D22" s="1519"/>
      <c r="E22" s="138"/>
      <c r="F22" s="138">
        <f t="shared" si="0"/>
        <v>0</v>
      </c>
      <c r="G22" s="138">
        <f t="shared" si="1"/>
        <v>0</v>
      </c>
      <c r="H22" s="138">
        <f t="shared" si="2"/>
        <v>0</v>
      </c>
      <c r="I22" s="1390"/>
      <c r="J22" s="1391"/>
      <c r="K22" s="277"/>
      <c r="L22" s="278"/>
      <c r="M22" s="143"/>
    </row>
    <row r="23" spans="1:22" ht="31.5" x14ac:dyDescent="0.25">
      <c r="A23" s="133">
        <v>11</v>
      </c>
      <c r="C23" s="1518" t="s">
        <v>1072</v>
      </c>
      <c r="D23" s="1519"/>
      <c r="E23" s="138"/>
      <c r="F23" s="138">
        <f t="shared" si="0"/>
        <v>0</v>
      </c>
      <c r="G23" s="138">
        <f t="shared" si="1"/>
        <v>0</v>
      </c>
      <c r="H23" s="138">
        <f t="shared" si="2"/>
        <v>0</v>
      </c>
      <c r="I23" s="1390"/>
      <c r="J23" s="1391"/>
      <c r="K23" s="277"/>
      <c r="L23" s="278"/>
      <c r="M23" s="143"/>
    </row>
    <row r="24" spans="1:22" ht="31.5" x14ac:dyDescent="0.25">
      <c r="A24" s="133">
        <v>11</v>
      </c>
      <c r="C24" s="1518" t="s">
        <v>1073</v>
      </c>
      <c r="D24" s="1519"/>
      <c r="E24" s="138"/>
      <c r="F24" s="138">
        <f t="shared" si="0"/>
        <v>0</v>
      </c>
      <c r="G24" s="138">
        <f t="shared" si="1"/>
        <v>0</v>
      </c>
      <c r="H24" s="138">
        <f t="shared" si="2"/>
        <v>0</v>
      </c>
      <c r="I24" s="1390"/>
      <c r="J24" s="1391"/>
      <c r="K24" s="277"/>
      <c r="L24" s="278"/>
      <c r="M24" s="143"/>
    </row>
    <row r="25" spans="1:22" ht="31.5" x14ac:dyDescent="0.25">
      <c r="A25" s="133">
        <v>11</v>
      </c>
      <c r="C25" s="1518" t="s">
        <v>2244</v>
      </c>
      <c r="D25" s="1519"/>
      <c r="E25" s="138" t="s">
        <v>312</v>
      </c>
      <c r="F25" s="138">
        <f t="shared" si="0"/>
        <v>0</v>
      </c>
      <c r="G25" s="138">
        <f t="shared" si="1"/>
        <v>1</v>
      </c>
      <c r="H25" s="138">
        <f t="shared" si="2"/>
        <v>0</v>
      </c>
      <c r="I25" s="1390"/>
      <c r="J25" s="1391"/>
      <c r="K25" s="277"/>
      <c r="L25" s="278"/>
      <c r="M25" s="143"/>
    </row>
    <row r="26" spans="1:22" ht="15.75" x14ac:dyDescent="0.25">
      <c r="C26" s="1522" t="s">
        <v>1074</v>
      </c>
      <c r="D26" s="1523"/>
      <c r="E26" s="138" t="s">
        <v>311</v>
      </c>
      <c r="F26" s="138">
        <f t="shared" si="0"/>
        <v>1</v>
      </c>
      <c r="G26" s="138">
        <f t="shared" si="1"/>
        <v>0</v>
      </c>
      <c r="H26" s="138">
        <f t="shared" si="2"/>
        <v>0</v>
      </c>
      <c r="I26" s="1390"/>
      <c r="J26" s="1391"/>
      <c r="K26" s="277"/>
      <c r="L26" s="278"/>
      <c r="M26" s="143"/>
    </row>
    <row r="27" spans="1:22" ht="31.5" x14ac:dyDescent="0.25">
      <c r="A27" s="133">
        <v>11</v>
      </c>
      <c r="C27" s="1518" t="s">
        <v>1075</v>
      </c>
      <c r="D27" s="1519"/>
      <c r="E27" s="138"/>
      <c r="F27" s="138">
        <f t="shared" si="0"/>
        <v>0</v>
      </c>
      <c r="G27" s="138">
        <f t="shared" si="1"/>
        <v>0</v>
      </c>
      <c r="H27" s="138">
        <f t="shared" si="2"/>
        <v>0</v>
      </c>
      <c r="I27" s="1390"/>
      <c r="J27" s="1391"/>
      <c r="K27" s="279"/>
      <c r="L27" s="280"/>
      <c r="M27" s="143"/>
    </row>
    <row r="28" spans="1:22" ht="16.5" thickBot="1" x14ac:dyDescent="0.3">
      <c r="C28" s="1531"/>
      <c r="D28" s="1532"/>
      <c r="E28" s="115"/>
      <c r="F28" s="115">
        <f t="shared" si="0"/>
        <v>0</v>
      </c>
      <c r="G28" s="115">
        <f t="shared" si="1"/>
        <v>0</v>
      </c>
      <c r="H28" s="115">
        <f t="shared" si="2"/>
        <v>0</v>
      </c>
      <c r="I28" s="1487"/>
      <c r="J28" s="1488"/>
      <c r="K28" s="249"/>
    </row>
    <row r="29" spans="1:22" ht="22.5" x14ac:dyDescent="0.3">
      <c r="C29" s="164"/>
      <c r="D29" s="164"/>
      <c r="E29" s="143"/>
      <c r="F29" s="198" t="s">
        <v>311</v>
      </c>
      <c r="G29" s="198" t="s">
        <v>312</v>
      </c>
      <c r="H29" s="198" t="s">
        <v>313</v>
      </c>
      <c r="I29" s="226" t="s">
        <v>317</v>
      </c>
      <c r="J29" s="169"/>
      <c r="K29" s="169"/>
      <c r="L29" s="201" t="s">
        <v>319</v>
      </c>
      <c r="M29" s="201"/>
      <c r="N29" s="201"/>
      <c r="O29" s="201"/>
      <c r="P29" s="201"/>
      <c r="Q29" s="201"/>
      <c r="R29" s="201"/>
      <c r="S29" s="201"/>
      <c r="T29" s="202"/>
      <c r="U29" s="201"/>
      <c r="V29" s="201"/>
    </row>
    <row r="30" spans="1:22" ht="15.75" thickBot="1" x14ac:dyDescent="0.3">
      <c r="E30" s="102" t="s">
        <v>316</v>
      </c>
      <c r="F30" s="104">
        <f>SUM(F13:F28)</f>
        <v>1</v>
      </c>
      <c r="G30" s="104">
        <f>SUM(G13:G28)</f>
        <v>1</v>
      </c>
      <c r="H30" s="104">
        <f>SUM(H13:H28)</f>
        <v>0</v>
      </c>
      <c r="I30" s="102">
        <f>+F30+G30</f>
        <v>2</v>
      </c>
      <c r="L30" s="1292" t="s">
        <v>349</v>
      </c>
      <c r="M30" s="1292"/>
      <c r="N30" s="1292"/>
      <c r="O30" s="1292"/>
      <c r="P30" s="1292"/>
      <c r="Q30" s="195"/>
      <c r="R30" s="1292" t="s">
        <v>350</v>
      </c>
      <c r="S30" s="1292"/>
      <c r="T30" s="1292"/>
      <c r="U30" s="1292"/>
      <c r="V30" s="1292"/>
    </row>
    <row r="31" spans="1:22" ht="15.75" thickBot="1" x14ac:dyDescent="0.3">
      <c r="D31" s="180" t="s">
        <v>347</v>
      </c>
      <c r="E31" s="181"/>
      <c r="F31" s="1293">
        <f>+F30/I30</f>
        <v>0.5</v>
      </c>
      <c r="G31" s="1293">
        <f>+G30/I30</f>
        <v>0.5</v>
      </c>
      <c r="H31" s="223"/>
      <c r="I31" s="1295">
        <f>+F31+G31</f>
        <v>1</v>
      </c>
      <c r="L31" s="196"/>
      <c r="M31" s="174"/>
      <c r="N31" s="195"/>
      <c r="O31" s="195"/>
      <c r="P31" s="195"/>
      <c r="Q31" s="195"/>
      <c r="R31" s="195"/>
      <c r="S31" s="195"/>
      <c r="T31" s="203"/>
      <c r="U31" s="176"/>
      <c r="V31" s="176"/>
    </row>
    <row r="32" spans="1:22" ht="15.75" thickBot="1" x14ac:dyDescent="0.3">
      <c r="D32" s="180" t="s">
        <v>348</v>
      </c>
      <c r="E32" s="181"/>
      <c r="F32" s="1294"/>
      <c r="G32" s="1294"/>
      <c r="H32" s="223"/>
      <c r="I32" s="1296"/>
      <c r="L32" s="1297" t="s">
        <v>320</v>
      </c>
      <c r="M32" s="1298"/>
      <c r="N32" s="1298"/>
      <c r="O32" s="1298"/>
      <c r="P32" s="1299"/>
      <c r="Q32" s="195"/>
      <c r="R32" s="1297" t="s">
        <v>321</v>
      </c>
      <c r="S32" s="1298"/>
      <c r="T32" s="1300"/>
      <c r="U32" s="1298"/>
      <c r="V32" s="1299"/>
    </row>
    <row r="33" spans="1:24" ht="38.25" x14ac:dyDescent="0.25">
      <c r="D33" s="182"/>
      <c r="E33" s="116"/>
      <c r="F33" s="186"/>
      <c r="G33" s="186"/>
      <c r="H33" s="183"/>
      <c r="I33" s="184"/>
      <c r="L33" s="216" t="s">
        <v>322</v>
      </c>
      <c r="M33" s="217" t="s">
        <v>323</v>
      </c>
      <c r="N33" s="217" t="s">
        <v>324</v>
      </c>
      <c r="O33" s="217" t="s">
        <v>325</v>
      </c>
      <c r="P33" s="218" t="s">
        <v>326</v>
      </c>
      <c r="Q33" s="219"/>
      <c r="R33" s="220" t="s">
        <v>322</v>
      </c>
      <c r="S33" s="217" t="s">
        <v>323</v>
      </c>
      <c r="T33" s="217" t="s">
        <v>327</v>
      </c>
      <c r="U33" s="217" t="s">
        <v>325</v>
      </c>
      <c r="V33" s="218" t="s">
        <v>326</v>
      </c>
    </row>
    <row r="34" spans="1:24" x14ac:dyDescent="0.25">
      <c r="D34" s="182" t="s">
        <v>324</v>
      </c>
      <c r="E34" s="193">
        <f>+F31</f>
        <v>0.5</v>
      </c>
      <c r="F34" s="186"/>
      <c r="G34" s="186"/>
      <c r="H34" s="183"/>
      <c r="I34" s="184"/>
      <c r="L34" s="205" t="s">
        <v>328</v>
      </c>
      <c r="M34" s="206" t="s">
        <v>329</v>
      </c>
      <c r="N34" s="207" t="s">
        <v>330</v>
      </c>
      <c r="O34" s="208" t="s">
        <v>331</v>
      </c>
      <c r="P34" s="189" t="s">
        <v>332</v>
      </c>
      <c r="Q34" s="204"/>
      <c r="R34" s="209" t="s">
        <v>328</v>
      </c>
      <c r="S34" s="206" t="s">
        <v>333</v>
      </c>
      <c r="T34" s="179" t="s">
        <v>334</v>
      </c>
      <c r="U34" s="208" t="s">
        <v>331</v>
      </c>
      <c r="V34" s="189" t="s">
        <v>335</v>
      </c>
    </row>
    <row r="35" spans="1:24" ht="30" x14ac:dyDescent="0.25">
      <c r="D35" s="182" t="s">
        <v>327</v>
      </c>
      <c r="E35" s="193">
        <f>+G31</f>
        <v>0.5</v>
      </c>
      <c r="F35" s="186"/>
      <c r="G35" s="186"/>
      <c r="H35" s="183"/>
      <c r="I35" s="184"/>
      <c r="L35" s="205" t="s">
        <v>336</v>
      </c>
      <c r="M35" s="206" t="s">
        <v>329</v>
      </c>
      <c r="N35" s="207" t="s">
        <v>337</v>
      </c>
      <c r="O35" s="208" t="s">
        <v>338</v>
      </c>
      <c r="P35" s="189" t="s">
        <v>339</v>
      </c>
      <c r="Q35" s="204"/>
      <c r="R35" s="209" t="s">
        <v>336</v>
      </c>
      <c r="S35" s="206" t="s">
        <v>333</v>
      </c>
      <c r="T35" s="179" t="s">
        <v>337</v>
      </c>
      <c r="U35" s="208" t="s">
        <v>338</v>
      </c>
      <c r="V35" s="189" t="s">
        <v>340</v>
      </c>
    </row>
    <row r="36" spans="1:24" ht="16.5" thickBot="1" x14ac:dyDescent="0.3">
      <c r="C36" s="227" t="s">
        <v>351</v>
      </c>
      <c r="D36" s="182"/>
      <c r="E36" s="116"/>
      <c r="F36" s="186"/>
      <c r="G36" s="186"/>
      <c r="H36" s="183"/>
      <c r="I36" s="184"/>
      <c r="J36" s="102">
        <f>990*1.12</f>
        <v>1108.8000000000002</v>
      </c>
      <c r="L36" s="210" t="s">
        <v>341</v>
      </c>
      <c r="M36" s="211" t="s">
        <v>329</v>
      </c>
      <c r="N36" s="212" t="s">
        <v>342</v>
      </c>
      <c r="O36" s="213" t="s">
        <v>343</v>
      </c>
      <c r="P36" s="214" t="s">
        <v>344</v>
      </c>
      <c r="Q36" s="204"/>
      <c r="R36" s="215" t="s">
        <v>341</v>
      </c>
      <c r="S36" s="211" t="s">
        <v>345</v>
      </c>
      <c r="T36" s="190" t="s">
        <v>346</v>
      </c>
      <c r="U36" s="213" t="s">
        <v>343</v>
      </c>
      <c r="V36" s="214" t="s">
        <v>332</v>
      </c>
    </row>
    <row r="37" spans="1:24" x14ac:dyDescent="0.25">
      <c r="D37" s="229" t="s">
        <v>352</v>
      </c>
      <c r="E37" s="116"/>
      <c r="F37" s="186"/>
      <c r="G37" s="186"/>
      <c r="H37" s="183"/>
      <c r="I37" s="184"/>
    </row>
    <row r="38" spans="1:24" x14ac:dyDescent="0.25">
      <c r="D38" s="228" t="s">
        <v>353</v>
      </c>
      <c r="E38" s="116"/>
      <c r="F38" s="186"/>
      <c r="G38" s="186"/>
      <c r="H38" s="183"/>
      <c r="I38" s="184"/>
    </row>
    <row r="39" spans="1:24" x14ac:dyDescent="0.25">
      <c r="D39" s="228" t="s">
        <v>354</v>
      </c>
      <c r="E39" s="192" t="s">
        <v>356</v>
      </c>
      <c r="F39" s="186"/>
      <c r="G39" s="186"/>
      <c r="H39" s="183"/>
      <c r="I39" s="184"/>
    </row>
    <row r="40" spans="1:24" s="170" customFormat="1" ht="16.5" customHeight="1" x14ac:dyDescent="0.3">
      <c r="A40" s="221"/>
      <c r="B40" s="134"/>
      <c r="C40" s="191"/>
      <c r="D40" s="228" t="s">
        <v>355</v>
      </c>
      <c r="E40" s="185"/>
      <c r="F40" s="185"/>
      <c r="G40" s="185"/>
      <c r="H40" s="185"/>
      <c r="I40" s="185"/>
      <c r="K40" s="200"/>
      <c r="W40" s="200"/>
      <c r="X40" s="200"/>
    </row>
    <row r="41" spans="1:24" s="175" customFormat="1" x14ac:dyDescent="0.25">
      <c r="A41" s="197"/>
      <c r="B41" s="170"/>
      <c r="C41" s="194" t="s">
        <v>357</v>
      </c>
      <c r="I41" s="171"/>
      <c r="J41" s="172"/>
      <c r="K41" s="172"/>
      <c r="W41" s="176"/>
      <c r="X41" s="174"/>
    </row>
    <row r="42" spans="1:24" s="175" customFormat="1" ht="46.5" x14ac:dyDescent="0.25">
      <c r="A42" s="197">
        <v>111</v>
      </c>
      <c r="C42" s="1393"/>
      <c r="D42" s="1394"/>
      <c r="E42" s="1394"/>
      <c r="F42" s="1394"/>
      <c r="G42" s="1394"/>
      <c r="H42" s="1394"/>
      <c r="I42" s="1394"/>
      <c r="J42" s="1395"/>
      <c r="K42" s="172"/>
      <c r="W42" s="176"/>
      <c r="X42" s="177"/>
    </row>
    <row r="43" spans="1:24" s="175" customFormat="1" x14ac:dyDescent="0.25">
      <c r="A43" s="197"/>
      <c r="I43" s="171"/>
      <c r="W43" s="178"/>
    </row>
    <row r="44" spans="1:24" s="173" customFormat="1" x14ac:dyDescent="0.25">
      <c r="A44" s="222"/>
      <c r="B44" s="175"/>
      <c r="I44" s="187"/>
      <c r="W44" s="179"/>
    </row>
    <row r="45" spans="1:24" s="173" customFormat="1" x14ac:dyDescent="0.25">
      <c r="A45" s="222"/>
      <c r="I45" s="187"/>
      <c r="W45" s="188"/>
    </row>
    <row r="46" spans="1:24" s="173" customFormat="1" x14ac:dyDescent="0.25">
      <c r="A46" s="222"/>
      <c r="I46" s="187"/>
      <c r="W46" s="188"/>
    </row>
    <row r="47" spans="1:24" s="173" customFormat="1" x14ac:dyDescent="0.25">
      <c r="A47" s="222"/>
      <c r="I47" s="187"/>
      <c r="W47" s="188"/>
    </row>
    <row r="48" spans="1:24" x14ac:dyDescent="0.25">
      <c r="B48" s="173"/>
    </row>
  </sheetData>
  <mergeCells count="50">
    <mergeCell ref="E5:F5"/>
    <mergeCell ref="G5:I5"/>
    <mergeCell ref="E6:F6"/>
    <mergeCell ref="E7:F7"/>
    <mergeCell ref="C10:D11"/>
    <mergeCell ref="E10:E11"/>
    <mergeCell ref="F10:H10"/>
    <mergeCell ref="I10:J11"/>
    <mergeCell ref="C12:D12"/>
    <mergeCell ref="I12:J12"/>
    <mergeCell ref="C13:D13"/>
    <mergeCell ref="I13:J13"/>
    <mergeCell ref="C14:D14"/>
    <mergeCell ref="I14:J14"/>
    <mergeCell ref="C15:D15"/>
    <mergeCell ref="I15:J15"/>
    <mergeCell ref="C16:D16"/>
    <mergeCell ref="I16:J16"/>
    <mergeCell ref="C17:D17"/>
    <mergeCell ref="I17:J17"/>
    <mergeCell ref="C20:D20"/>
    <mergeCell ref="I20:J20"/>
    <mergeCell ref="C21:D21"/>
    <mergeCell ref="I21:J21"/>
    <mergeCell ref="C18:D18"/>
    <mergeCell ref="I18:J18"/>
    <mergeCell ref="C19:D19"/>
    <mergeCell ref="I19:J19"/>
    <mergeCell ref="C25:D25"/>
    <mergeCell ref="I25:J25"/>
    <mergeCell ref="C26:D26"/>
    <mergeCell ref="I26:J26"/>
    <mergeCell ref="C22:D22"/>
    <mergeCell ref="I22:J22"/>
    <mergeCell ref="C23:D23"/>
    <mergeCell ref="I23:J23"/>
    <mergeCell ref="C24:D24"/>
    <mergeCell ref="I24:J24"/>
    <mergeCell ref="C27:D27"/>
    <mergeCell ref="I27:J27"/>
    <mergeCell ref="C42:J42"/>
    <mergeCell ref="C28:D28"/>
    <mergeCell ref="I28:J28"/>
    <mergeCell ref="L30:P30"/>
    <mergeCell ref="R30:V30"/>
    <mergeCell ref="F31:F32"/>
    <mergeCell ref="G31:G32"/>
    <mergeCell ref="I31:I32"/>
    <mergeCell ref="L32:P32"/>
    <mergeCell ref="R32:V32"/>
  </mergeCells>
  <conditionalFormatting sqref="C13:D27">
    <cfRule type="duplicateValues" dxfId="38" priority="484"/>
  </conditionalFormatting>
  <dataValidations count="1">
    <dataValidation type="list" allowBlank="1" showInputMessage="1" showErrorMessage="1" sqref="E13:E29" xr:uid="{00000000-0002-0000-4100-000000000000}">
      <formula1>$G$6:$G$8</formula1>
    </dataValidation>
  </dataValidation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CCFFCC"/>
  </sheetPr>
  <dimension ref="A1:R53"/>
  <sheetViews>
    <sheetView workbookViewId="0">
      <selection sqref="A1:XFD1048576"/>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7.7109375"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173" t="s">
        <v>2524</v>
      </c>
    </row>
    <row r="3" spans="1:17" ht="18.75" x14ac:dyDescent="0.3">
      <c r="D3" s="99"/>
      <c r="E3" s="99"/>
      <c r="F3" s="99"/>
      <c r="G3" s="99"/>
      <c r="H3" s="99"/>
      <c r="I3" s="99"/>
      <c r="J3" s="99"/>
      <c r="K3" s="99"/>
      <c r="L3" s="99"/>
      <c r="M3" s="99"/>
      <c r="N3" s="99"/>
      <c r="O3" s="99"/>
      <c r="P3" s="1176" t="s">
        <v>154</v>
      </c>
      <c r="Q3" s="1174"/>
    </row>
    <row r="4" spans="1:17" s="56" customFormat="1" ht="15.75" x14ac:dyDescent="0.25">
      <c r="A4" s="75"/>
      <c r="B4" s="53" t="s">
        <v>84</v>
      </c>
      <c r="C4" s="53"/>
      <c r="D4" s="56" t="s">
        <v>150</v>
      </c>
      <c r="P4" s="1176"/>
      <c r="Q4" s="1175"/>
    </row>
    <row r="5" spans="1:17" s="56" customFormat="1" ht="16.5" thickBot="1" x14ac:dyDescent="0.3">
      <c r="A5" s="75"/>
      <c r="B5" s="53" t="s">
        <v>85</v>
      </c>
      <c r="C5" s="53"/>
      <c r="D5" s="56" t="s">
        <v>3078</v>
      </c>
      <c r="H5" s="1177" t="s">
        <v>162</v>
      </c>
      <c r="I5" s="1177"/>
      <c r="J5" s="1177"/>
      <c r="K5" s="1177"/>
      <c r="L5" s="287"/>
      <c r="M5" s="287" t="s">
        <v>147</v>
      </c>
      <c r="N5" s="1177"/>
      <c r="O5" s="1177"/>
      <c r="P5" s="1177"/>
      <c r="Q5" s="129"/>
    </row>
    <row r="6" spans="1:17" s="56" customFormat="1" ht="15.75" x14ac:dyDescent="0.25">
      <c r="A6" s="75"/>
      <c r="B6" s="53" t="s">
        <v>86</v>
      </c>
      <c r="C6" s="53"/>
      <c r="D6" s="72" t="s">
        <v>1076</v>
      </c>
      <c r="H6" s="1181" t="s">
        <v>161</v>
      </c>
      <c r="I6" s="1181"/>
      <c r="J6" s="1181"/>
      <c r="K6" s="1181"/>
      <c r="L6" s="288"/>
      <c r="M6" s="288"/>
      <c r="N6" s="1301" t="s">
        <v>2779</v>
      </c>
      <c r="O6" s="1302"/>
      <c r="P6" s="1302"/>
      <c r="Q6" s="82" t="s">
        <v>159</v>
      </c>
    </row>
    <row r="7" spans="1:17" s="56" customFormat="1" ht="15.75" x14ac:dyDescent="0.25">
      <c r="A7" s="75"/>
      <c r="B7" s="53" t="s">
        <v>87</v>
      </c>
      <c r="C7" s="53"/>
      <c r="D7" s="56" t="s">
        <v>151</v>
      </c>
      <c r="E7" s="72" t="s">
        <v>163</v>
      </c>
      <c r="H7" s="1178">
        <v>45162</v>
      </c>
      <c r="I7" s="1179"/>
      <c r="J7" s="1179"/>
      <c r="K7" s="1179"/>
      <c r="L7" s="1178">
        <v>45162</v>
      </c>
      <c r="M7" s="1178"/>
      <c r="N7" s="1303"/>
      <c r="O7" s="1244"/>
      <c r="P7" s="1244"/>
      <c r="Q7" s="83" t="s">
        <v>160</v>
      </c>
    </row>
    <row r="8" spans="1:17" s="56" customFormat="1" ht="16.5" thickBot="1" x14ac:dyDescent="0.3">
      <c r="A8" s="75"/>
      <c r="B8" s="53" t="s">
        <v>88</v>
      </c>
      <c r="C8" s="53"/>
      <c r="D8" s="56" t="s">
        <v>152</v>
      </c>
      <c r="E8" s="72" t="s">
        <v>163</v>
      </c>
      <c r="H8" s="1178">
        <f>+H7+20</f>
        <v>45182</v>
      </c>
      <c r="I8" s="1179"/>
      <c r="J8" s="1179"/>
      <c r="K8" s="1179"/>
      <c r="L8" s="1178">
        <f>+L7+1</f>
        <v>45163</v>
      </c>
      <c r="M8" s="1178"/>
      <c r="N8" s="1245"/>
      <c r="O8" s="1246"/>
      <c r="P8" s="1246"/>
      <c r="Q8" s="80"/>
    </row>
    <row r="9" spans="1:17" s="56" customFormat="1" ht="17.25" x14ac:dyDescent="0.25">
      <c r="A9" s="75">
        <v>1</v>
      </c>
      <c r="B9" s="1187" t="s">
        <v>166</v>
      </c>
      <c r="C9" s="1187"/>
      <c r="D9" s="1188" t="s">
        <v>1077</v>
      </c>
      <c r="E9" s="1188"/>
      <c r="F9" s="1188"/>
      <c r="G9" s="1188"/>
      <c r="H9" s="1188"/>
      <c r="I9" s="1188"/>
      <c r="J9" s="1188"/>
      <c r="K9" s="1188"/>
      <c r="L9" s="1188"/>
      <c r="M9" s="1188"/>
      <c r="N9" s="1188"/>
      <c r="O9" s="1188"/>
      <c r="P9" s="1188"/>
      <c r="Q9" s="1188"/>
    </row>
    <row r="10" spans="1:17" s="56" customFormat="1" ht="15.75" x14ac:dyDescent="0.25">
      <c r="A10" s="75"/>
      <c r="B10" s="1187"/>
      <c r="C10" s="1187"/>
      <c r="D10" s="1188" t="s">
        <v>1079</v>
      </c>
      <c r="E10" s="1188"/>
      <c r="F10" s="1188"/>
      <c r="G10" s="1188"/>
      <c r="H10" s="1188"/>
      <c r="I10" s="1188"/>
      <c r="J10" s="1188"/>
      <c r="K10" s="1188"/>
      <c r="L10" s="1188"/>
      <c r="M10" s="1188"/>
      <c r="N10" s="1188"/>
      <c r="O10" s="1188"/>
      <c r="P10" s="1188"/>
      <c r="Q10" s="1188"/>
    </row>
    <row r="11" spans="1:17" s="56" customFormat="1" ht="48.75" x14ac:dyDescent="0.25">
      <c r="A11" s="75">
        <v>111</v>
      </c>
      <c r="B11" s="1187"/>
      <c r="C11" s="1187"/>
      <c r="D11" s="1188" t="s">
        <v>1078</v>
      </c>
      <c r="E11" s="1188"/>
      <c r="F11" s="1188"/>
      <c r="G11" s="1188"/>
      <c r="H11" s="1188"/>
      <c r="I11" s="1188"/>
      <c r="J11" s="1188"/>
      <c r="K11" s="1188"/>
      <c r="L11" s="1188"/>
      <c r="M11" s="1188"/>
      <c r="N11" s="1188"/>
      <c r="O11" s="1188"/>
      <c r="P11" s="1188"/>
      <c r="Q11" s="1188"/>
    </row>
    <row r="12" spans="1:17" s="56" customFormat="1" ht="15.75" x14ac:dyDescent="0.25">
      <c r="A12" s="754"/>
      <c r="B12" s="926"/>
      <c r="C12" s="926"/>
      <c r="D12" s="971" t="s">
        <v>2777</v>
      </c>
      <c r="E12" s="927"/>
      <c r="F12" s="927"/>
      <c r="G12" s="927"/>
      <c r="H12" s="927"/>
      <c r="I12" s="927"/>
      <c r="J12" s="927"/>
      <c r="K12" s="927"/>
      <c r="L12" s="927"/>
      <c r="M12" s="927"/>
      <c r="N12" s="927"/>
      <c r="O12" s="927"/>
      <c r="P12" s="927"/>
    </row>
    <row r="13" spans="1:17" s="86" customFormat="1" ht="15" customHeight="1" x14ac:dyDescent="0.2">
      <c r="A13" s="754"/>
      <c r="B13" s="1189" t="s">
        <v>153</v>
      </c>
      <c r="C13" s="1189"/>
      <c r="D13" s="1189"/>
      <c r="I13" s="90" t="s">
        <v>146</v>
      </c>
      <c r="N13" s="94" t="s">
        <v>167</v>
      </c>
    </row>
    <row r="14" spans="1:17" s="86" customFormat="1" ht="14.25" x14ac:dyDescent="0.2">
      <c r="A14" s="754"/>
      <c r="B14" s="84" t="s">
        <v>139</v>
      </c>
      <c r="C14" s="86" t="s">
        <v>91</v>
      </c>
      <c r="D14" s="86" t="s">
        <v>169</v>
      </c>
      <c r="E14" s="757" t="s">
        <v>2057</v>
      </c>
      <c r="H14" s="88"/>
      <c r="I14" s="89" t="s">
        <v>155</v>
      </c>
      <c r="K14" s="88"/>
      <c r="L14" s="88"/>
      <c r="N14" s="95" t="s">
        <v>134</v>
      </c>
      <c r="O14" s="89"/>
    </row>
    <row r="15" spans="1:17" s="86" customFormat="1" ht="12.75" x14ac:dyDescent="0.2">
      <c r="A15" s="754"/>
      <c r="B15" s="84" t="s">
        <v>140</v>
      </c>
      <c r="C15" s="86" t="s">
        <v>92</v>
      </c>
      <c r="D15" s="86" t="s">
        <v>170</v>
      </c>
      <c r="H15" s="88"/>
      <c r="I15" s="89" t="s">
        <v>147</v>
      </c>
      <c r="J15" s="87"/>
      <c r="K15" s="88"/>
      <c r="L15" s="88"/>
      <c r="M15" s="96" t="s">
        <v>136</v>
      </c>
      <c r="N15" s="93" t="s">
        <v>157</v>
      </c>
      <c r="O15" s="89"/>
    </row>
    <row r="16" spans="1:17" s="86" customFormat="1" ht="12.75" x14ac:dyDescent="0.2">
      <c r="A16" s="754"/>
      <c r="B16" s="84" t="s">
        <v>136</v>
      </c>
      <c r="C16" s="86" t="s">
        <v>93</v>
      </c>
      <c r="D16" s="86" t="s">
        <v>171</v>
      </c>
      <c r="H16" s="88"/>
      <c r="I16" s="89" t="s">
        <v>148</v>
      </c>
      <c r="J16" s="87"/>
      <c r="K16" s="88"/>
      <c r="L16" s="88"/>
      <c r="M16" s="96" t="s">
        <v>137</v>
      </c>
      <c r="N16" s="93" t="s">
        <v>156</v>
      </c>
      <c r="O16" s="89"/>
    </row>
    <row r="17" spans="1:18" s="86" customFormat="1" ht="12.75" x14ac:dyDescent="0.2">
      <c r="A17" s="754"/>
      <c r="C17" s="84"/>
      <c r="D17" s="86" t="s">
        <v>172</v>
      </c>
      <c r="H17" s="88"/>
      <c r="I17" s="89"/>
      <c r="J17" s="87"/>
      <c r="K17" s="88"/>
      <c r="L17" s="88"/>
      <c r="M17" s="96" t="s">
        <v>138</v>
      </c>
      <c r="N17" s="95" t="s">
        <v>135</v>
      </c>
      <c r="O17" s="89"/>
    </row>
    <row r="18" spans="1:18" s="86" customFormat="1" ht="13.5" thickBot="1" x14ac:dyDescent="0.25">
      <c r="A18" s="85"/>
      <c r="C18" s="84"/>
      <c r="Q18" s="91"/>
      <c r="R18" s="91"/>
    </row>
    <row r="19" spans="1:18" ht="15.75" x14ac:dyDescent="0.25">
      <c r="C19" s="1190" t="s">
        <v>149</v>
      </c>
      <c r="D19" s="1191"/>
      <c r="E19" s="1194" t="s">
        <v>144</v>
      </c>
      <c r="F19" s="1195"/>
      <c r="G19" s="1195"/>
      <c r="H19" s="1195"/>
      <c r="I19" s="1195"/>
      <c r="J19" s="1195"/>
      <c r="K19" s="1195"/>
      <c r="L19" s="1196" t="s">
        <v>158</v>
      </c>
      <c r="M19" s="1197"/>
      <c r="N19" s="1194" t="s">
        <v>145</v>
      </c>
      <c r="O19" s="1195"/>
      <c r="P19" s="1195"/>
      <c r="Q19" s="1200" t="s">
        <v>146</v>
      </c>
    </row>
    <row r="20" spans="1:18" ht="16.5" thickBot="1" x14ac:dyDescent="0.3">
      <c r="C20" s="1192"/>
      <c r="D20" s="1193"/>
      <c r="E20" s="106" t="s">
        <v>139</v>
      </c>
      <c r="F20" s="105" t="s">
        <v>140</v>
      </c>
      <c r="G20" s="105" t="s">
        <v>136</v>
      </c>
      <c r="H20" s="105" t="s">
        <v>141</v>
      </c>
      <c r="I20" s="105" t="s">
        <v>142</v>
      </c>
      <c r="J20" s="105" t="s">
        <v>143</v>
      </c>
      <c r="K20" s="105" t="s">
        <v>138</v>
      </c>
      <c r="L20" s="1198"/>
      <c r="M20" s="1199"/>
      <c r="N20" s="106" t="s">
        <v>136</v>
      </c>
      <c r="O20" s="105" t="s">
        <v>137</v>
      </c>
      <c r="P20" s="105" t="s">
        <v>138</v>
      </c>
      <c r="Q20" s="1201"/>
    </row>
    <row r="21" spans="1:18" s="56" customFormat="1" ht="15.75" x14ac:dyDescent="0.25">
      <c r="A21" s="75"/>
      <c r="C21" s="1202"/>
      <c r="D21" s="1261"/>
      <c r="E21" s="109"/>
      <c r="F21" s="110"/>
      <c r="G21" s="110"/>
      <c r="H21" s="110"/>
      <c r="I21" s="110"/>
      <c r="J21" s="110"/>
      <c r="K21" s="110"/>
      <c r="L21" s="111"/>
      <c r="M21" s="117"/>
      <c r="N21" s="109"/>
      <c r="O21" s="110"/>
      <c r="P21" s="110"/>
      <c r="Q21" s="120"/>
      <c r="R21"/>
    </row>
    <row r="22" spans="1:18" s="56" customFormat="1" ht="16.5" customHeight="1" x14ac:dyDescent="0.25">
      <c r="A22" s="75"/>
      <c r="C22" s="1454" t="s">
        <v>1081</v>
      </c>
      <c r="D22" s="1455"/>
      <c r="E22" s="118"/>
      <c r="F22" s="119"/>
      <c r="G22" s="119"/>
      <c r="H22" s="119"/>
      <c r="I22" s="119"/>
      <c r="J22" s="119"/>
      <c r="K22" s="119"/>
      <c r="L22" s="107" t="s">
        <v>1080</v>
      </c>
      <c r="M22" s="112">
        <v>1</v>
      </c>
      <c r="N22" s="118"/>
      <c r="O22" s="119"/>
      <c r="P22" s="119"/>
      <c r="Q22" s="120"/>
      <c r="R22"/>
    </row>
    <row r="23" spans="1:18" s="56" customFormat="1" ht="33" x14ac:dyDescent="0.25">
      <c r="A23" s="75">
        <v>11</v>
      </c>
      <c r="B23" s="103"/>
      <c r="C23" s="1264" t="s">
        <v>809</v>
      </c>
      <c r="D23" s="1265"/>
      <c r="E23" s="118"/>
      <c r="F23" s="119"/>
      <c r="G23" s="119"/>
      <c r="H23" s="119"/>
      <c r="I23" s="119"/>
      <c r="J23" s="119"/>
      <c r="K23" s="119"/>
      <c r="L23" s="107" t="s">
        <v>1080</v>
      </c>
      <c r="M23" s="121"/>
      <c r="N23" s="118"/>
      <c r="O23" s="119"/>
      <c r="P23" s="119"/>
      <c r="Q23" s="120"/>
    </row>
    <row r="24" spans="1:18" s="56" customFormat="1" ht="17.25" x14ac:dyDescent="0.25">
      <c r="A24" s="75">
        <v>1</v>
      </c>
      <c r="B24" s="103"/>
      <c r="C24" s="1264" t="s">
        <v>1082</v>
      </c>
      <c r="D24" s="1265"/>
      <c r="E24" s="118"/>
      <c r="F24" s="119"/>
      <c r="G24" s="119"/>
      <c r="H24" s="119"/>
      <c r="I24" s="119"/>
      <c r="J24" s="119"/>
      <c r="K24" s="119"/>
      <c r="L24" s="107" t="s">
        <v>1080</v>
      </c>
      <c r="M24" s="121"/>
      <c r="N24" s="118"/>
      <c r="O24" s="119"/>
      <c r="P24" s="119"/>
      <c r="Q24" s="120"/>
    </row>
    <row r="25" spans="1:18" s="56" customFormat="1" ht="48.75" x14ac:dyDescent="0.25">
      <c r="A25" s="75">
        <v>111</v>
      </c>
      <c r="B25" s="103"/>
      <c r="C25" s="1264" t="s">
        <v>1083</v>
      </c>
      <c r="D25" s="1265"/>
      <c r="E25" s="118"/>
      <c r="F25" s="119"/>
      <c r="G25" s="119"/>
      <c r="H25" s="119"/>
      <c r="I25" s="119"/>
      <c r="J25" s="119"/>
      <c r="K25" s="119"/>
      <c r="L25" s="107" t="s">
        <v>1080</v>
      </c>
      <c r="M25" s="121"/>
      <c r="N25" s="118"/>
      <c r="O25" s="119"/>
      <c r="P25" s="119"/>
      <c r="Q25" s="120"/>
    </row>
    <row r="26" spans="1:18" s="56" customFormat="1" ht="33" x14ac:dyDescent="0.25">
      <c r="A26" s="75">
        <v>11</v>
      </c>
      <c r="B26" s="103"/>
      <c r="C26" s="1264" t="s">
        <v>1084</v>
      </c>
      <c r="D26" s="1265"/>
      <c r="E26" s="118"/>
      <c r="F26" s="119"/>
      <c r="G26" s="119"/>
      <c r="H26" s="119"/>
      <c r="I26" s="119"/>
      <c r="J26" s="119"/>
      <c r="K26" s="119"/>
      <c r="L26" s="123"/>
      <c r="M26" s="121"/>
      <c r="N26" s="118"/>
      <c r="O26" s="119"/>
      <c r="P26" s="119"/>
      <c r="Q26" s="120"/>
    </row>
    <row r="27" spans="1:18" s="56" customFormat="1" ht="33" x14ac:dyDescent="0.25">
      <c r="A27" s="75">
        <v>11</v>
      </c>
      <c r="B27" s="103"/>
      <c r="C27" s="1264" t="s">
        <v>1085</v>
      </c>
      <c r="D27" s="1265"/>
      <c r="E27" s="118"/>
      <c r="F27" s="119"/>
      <c r="G27" s="119"/>
      <c r="H27" s="119"/>
      <c r="I27" s="119"/>
      <c r="J27" s="119"/>
      <c r="K27" s="119"/>
      <c r="L27" s="107" t="s">
        <v>1080</v>
      </c>
      <c r="M27" s="121"/>
      <c r="N27" s="118"/>
      <c r="O27" s="119"/>
      <c r="P27" s="119"/>
      <c r="Q27" s="120"/>
    </row>
    <row r="28" spans="1:18" s="56" customFormat="1" ht="33" x14ac:dyDescent="0.25">
      <c r="A28" s="75">
        <v>11</v>
      </c>
      <c r="B28" s="103"/>
      <c r="C28" s="1264" t="s">
        <v>2998</v>
      </c>
      <c r="D28" s="1265"/>
      <c r="E28" s="118"/>
      <c r="F28" s="119"/>
      <c r="G28" s="119"/>
      <c r="H28" s="119"/>
      <c r="I28" s="119"/>
      <c r="J28" s="119"/>
      <c r="K28" s="119"/>
      <c r="L28" s="107" t="s">
        <v>1080</v>
      </c>
      <c r="M28" s="121"/>
      <c r="N28" s="118"/>
      <c r="O28" s="119"/>
      <c r="P28" s="119"/>
      <c r="Q28" s="120"/>
    </row>
    <row r="29" spans="1:18" s="56" customFormat="1" ht="48.75" x14ac:dyDescent="0.25">
      <c r="A29" s="75">
        <v>111</v>
      </c>
      <c r="B29" s="103"/>
      <c r="C29" s="1264" t="s">
        <v>1086</v>
      </c>
      <c r="D29" s="1265"/>
      <c r="E29" s="118"/>
      <c r="F29" s="119"/>
      <c r="G29" s="119"/>
      <c r="H29" s="119"/>
      <c r="I29" s="119"/>
      <c r="J29" s="119"/>
      <c r="K29" s="119"/>
      <c r="L29" s="107" t="s">
        <v>1080</v>
      </c>
      <c r="M29" s="121"/>
      <c r="N29" s="118"/>
      <c r="O29" s="119"/>
      <c r="P29" s="119"/>
      <c r="Q29" s="120"/>
    </row>
    <row r="30" spans="1:18" s="56" customFormat="1" ht="33" x14ac:dyDescent="0.25">
      <c r="A30" s="75">
        <v>11</v>
      </c>
      <c r="B30" s="103"/>
      <c r="C30" s="1264" t="s">
        <v>1087</v>
      </c>
      <c r="D30" s="1265"/>
      <c r="E30" s="118"/>
      <c r="F30" s="119"/>
      <c r="G30" s="119"/>
      <c r="H30" s="119"/>
      <c r="I30" s="119"/>
      <c r="J30" s="119"/>
      <c r="K30" s="119"/>
      <c r="L30" s="107" t="s">
        <v>1080</v>
      </c>
      <c r="M30" s="121"/>
      <c r="N30" s="118"/>
      <c r="O30" s="119"/>
      <c r="P30" s="119"/>
      <c r="Q30" s="120"/>
    </row>
    <row r="31" spans="1:18" s="56" customFormat="1" ht="15.75" customHeight="1" x14ac:dyDescent="0.25">
      <c r="A31" s="75"/>
      <c r="B31" s="103"/>
      <c r="C31" s="1264" t="s">
        <v>1088</v>
      </c>
      <c r="D31" s="1265"/>
      <c r="E31" s="118"/>
      <c r="F31" s="119"/>
      <c r="G31" s="119"/>
      <c r="H31" s="119"/>
      <c r="I31" s="119"/>
      <c r="J31" s="119"/>
      <c r="K31" s="119"/>
      <c r="L31" s="107" t="s">
        <v>1080</v>
      </c>
      <c r="M31" s="121"/>
      <c r="N31" s="118"/>
      <c r="O31" s="119"/>
      <c r="P31" s="119"/>
      <c r="Q31" s="120"/>
    </row>
    <row r="32" spans="1:18" s="56" customFormat="1" ht="15.75" customHeight="1" x14ac:dyDescent="0.25">
      <c r="A32" s="75"/>
      <c r="B32" s="103"/>
      <c r="C32" s="1264" t="s">
        <v>1089</v>
      </c>
      <c r="D32" s="1265"/>
      <c r="E32" s="118"/>
      <c r="F32" s="119"/>
      <c r="G32" s="119"/>
      <c r="H32" s="119"/>
      <c r="I32" s="119"/>
      <c r="J32" s="119"/>
      <c r="K32" s="119"/>
      <c r="L32" s="107" t="s">
        <v>1080</v>
      </c>
      <c r="M32" s="121"/>
      <c r="N32" s="118"/>
      <c r="O32" s="119"/>
      <c r="P32" s="119"/>
      <c r="Q32" s="120"/>
    </row>
    <row r="33" spans="1:18" s="56" customFormat="1" ht="33" x14ac:dyDescent="0.25">
      <c r="A33" s="75">
        <v>11</v>
      </c>
      <c r="B33" s="103"/>
      <c r="C33" s="1264" t="s">
        <v>1090</v>
      </c>
      <c r="D33" s="1265"/>
      <c r="E33" s="118"/>
      <c r="F33" s="119"/>
      <c r="G33" s="119"/>
      <c r="H33" s="119"/>
      <c r="I33" s="119"/>
      <c r="J33" s="119"/>
      <c r="K33" s="119"/>
      <c r="L33" s="107" t="s">
        <v>1080</v>
      </c>
      <c r="M33" s="121"/>
      <c r="N33" s="118"/>
      <c r="O33" s="119"/>
      <c r="P33" s="119"/>
      <c r="Q33" s="120"/>
    </row>
    <row r="34" spans="1:18" s="56" customFormat="1" ht="33" x14ac:dyDescent="0.25">
      <c r="A34" s="75">
        <v>11</v>
      </c>
      <c r="B34" s="103"/>
      <c r="C34" s="1264" t="s">
        <v>1091</v>
      </c>
      <c r="D34" s="1265"/>
      <c r="E34" s="118"/>
      <c r="F34" s="119"/>
      <c r="G34" s="119"/>
      <c r="H34" s="119"/>
      <c r="I34" s="119"/>
      <c r="J34" s="119"/>
      <c r="K34" s="119"/>
      <c r="L34" s="107" t="s">
        <v>1080</v>
      </c>
      <c r="M34" s="121"/>
      <c r="N34" s="118"/>
      <c r="O34" s="119"/>
      <c r="P34" s="119"/>
      <c r="Q34" s="120"/>
    </row>
    <row r="35" spans="1:18" s="56" customFormat="1" ht="33" x14ac:dyDescent="0.25">
      <c r="A35" s="75">
        <v>11</v>
      </c>
      <c r="B35" s="103"/>
      <c r="C35" s="1264" t="s">
        <v>1092</v>
      </c>
      <c r="D35" s="1265"/>
      <c r="E35" s="118"/>
      <c r="F35" s="119"/>
      <c r="G35" s="119"/>
      <c r="H35" s="119"/>
      <c r="I35" s="119"/>
      <c r="J35" s="119"/>
      <c r="K35" s="119"/>
      <c r="L35" s="107" t="s">
        <v>1080</v>
      </c>
      <c r="M35" s="121"/>
      <c r="N35" s="118"/>
      <c r="O35" s="119"/>
      <c r="P35" s="119"/>
      <c r="Q35" s="120"/>
    </row>
    <row r="36" spans="1:18" s="56" customFormat="1" ht="33" x14ac:dyDescent="0.25">
      <c r="A36" s="75">
        <v>11</v>
      </c>
      <c r="B36" s="103"/>
      <c r="C36" s="1264" t="s">
        <v>1093</v>
      </c>
      <c r="D36" s="1265"/>
      <c r="E36" s="118"/>
      <c r="F36" s="119"/>
      <c r="G36" s="119"/>
      <c r="H36" s="119"/>
      <c r="I36" s="119"/>
      <c r="J36" s="119"/>
      <c r="K36" s="119"/>
      <c r="L36" s="107"/>
      <c r="M36" s="121"/>
      <c r="N36" s="118"/>
      <c r="O36" s="119"/>
      <c r="P36" s="119"/>
      <c r="Q36" s="120"/>
    </row>
    <row r="37" spans="1:18" s="56" customFormat="1" ht="33" x14ac:dyDescent="0.25">
      <c r="A37" s="75">
        <v>11</v>
      </c>
      <c r="B37" s="103"/>
      <c r="C37" s="1264" t="s">
        <v>1094</v>
      </c>
      <c r="D37" s="1265"/>
      <c r="E37" s="118"/>
      <c r="F37" s="119"/>
      <c r="G37" s="119"/>
      <c r="H37" s="119"/>
      <c r="I37" s="119"/>
      <c r="J37" s="119"/>
      <c r="K37" s="119"/>
      <c r="L37" s="107" t="s">
        <v>1080</v>
      </c>
      <c r="M37" s="121"/>
      <c r="N37" s="118"/>
      <c r="O37" s="119"/>
      <c r="P37" s="119"/>
      <c r="Q37" s="120"/>
    </row>
    <row r="38" spans="1:18" s="56" customFormat="1" ht="33" x14ac:dyDescent="0.25">
      <c r="A38" s="75">
        <v>11</v>
      </c>
      <c r="B38" s="103"/>
      <c r="C38" s="1264" t="s">
        <v>1095</v>
      </c>
      <c r="D38" s="1265"/>
      <c r="E38" s="118"/>
      <c r="F38" s="119"/>
      <c r="G38" s="119"/>
      <c r="H38" s="119"/>
      <c r="I38" s="119"/>
      <c r="J38" s="119"/>
      <c r="K38" s="119"/>
      <c r="L38" s="107" t="s">
        <v>1080</v>
      </c>
      <c r="M38" s="121"/>
      <c r="N38" s="118"/>
      <c r="O38" s="119"/>
      <c r="P38" s="119"/>
      <c r="Q38" s="120"/>
    </row>
    <row r="39" spans="1:18" s="56" customFormat="1" ht="33" x14ac:dyDescent="0.25">
      <c r="A39" s="75">
        <v>11</v>
      </c>
      <c r="B39" s="103"/>
      <c r="C39" s="1264" t="s">
        <v>1096</v>
      </c>
      <c r="D39" s="1265"/>
      <c r="E39" s="118"/>
      <c r="F39" s="119"/>
      <c r="G39" s="119"/>
      <c r="H39" s="119"/>
      <c r="I39" s="119"/>
      <c r="J39" s="119"/>
      <c r="K39" s="119"/>
      <c r="L39" s="107" t="s">
        <v>1080</v>
      </c>
      <c r="M39" s="121"/>
      <c r="N39" s="118"/>
      <c r="O39" s="119"/>
      <c r="P39" s="119"/>
      <c r="Q39" s="120"/>
    </row>
    <row r="40" spans="1:18" s="56" customFormat="1" ht="18" customHeight="1" x14ac:dyDescent="0.25">
      <c r="A40" s="75">
        <v>1</v>
      </c>
      <c r="B40" s="103"/>
      <c r="C40" s="1264" t="s">
        <v>1097</v>
      </c>
      <c r="D40" s="1265"/>
      <c r="E40" s="118"/>
      <c r="F40" s="119"/>
      <c r="G40" s="119"/>
      <c r="H40" s="119"/>
      <c r="I40" s="119"/>
      <c r="J40" s="119"/>
      <c r="K40" s="119"/>
      <c r="L40" s="107" t="s">
        <v>1080</v>
      </c>
      <c r="M40" s="121"/>
      <c r="N40" s="118"/>
      <c r="O40" s="119"/>
      <c r="P40" s="119"/>
      <c r="Q40" s="120"/>
    </row>
    <row r="41" spans="1:18" s="56" customFormat="1" ht="18" customHeight="1" x14ac:dyDescent="0.25">
      <c r="A41" s="75">
        <v>1</v>
      </c>
      <c r="B41" s="103"/>
      <c r="C41" s="1264" t="s">
        <v>1098</v>
      </c>
      <c r="D41" s="1265"/>
      <c r="E41" s="118"/>
      <c r="F41" s="119"/>
      <c r="G41" s="119"/>
      <c r="H41" s="119"/>
      <c r="I41" s="119"/>
      <c r="J41" s="119"/>
      <c r="K41" s="119"/>
      <c r="L41" s="107" t="s">
        <v>1080</v>
      </c>
      <c r="M41" s="121"/>
      <c r="N41" s="118"/>
      <c r="O41" s="119"/>
      <c r="P41" s="119"/>
      <c r="Q41" s="120"/>
    </row>
    <row r="42" spans="1:18" s="56" customFormat="1" ht="33" x14ac:dyDescent="0.25">
      <c r="A42" s="75">
        <v>11</v>
      </c>
      <c r="B42" s="103"/>
      <c r="C42" s="1264" t="s">
        <v>1099</v>
      </c>
      <c r="D42" s="1265"/>
      <c r="E42" s="118"/>
      <c r="F42" s="119"/>
      <c r="G42" s="119"/>
      <c r="H42" s="119"/>
      <c r="I42" s="119"/>
      <c r="J42" s="119"/>
      <c r="K42" s="119"/>
      <c r="L42" s="107" t="s">
        <v>1080</v>
      </c>
      <c r="M42" s="121"/>
      <c r="N42" s="118"/>
      <c r="O42" s="119"/>
      <c r="P42" s="119"/>
      <c r="Q42" s="120"/>
    </row>
    <row r="43" spans="1:18" s="56" customFormat="1" ht="33" x14ac:dyDescent="0.25">
      <c r="A43" s="75">
        <v>11</v>
      </c>
      <c r="B43" s="103"/>
      <c r="C43" s="1264" t="s">
        <v>1100</v>
      </c>
      <c r="D43" s="1265"/>
      <c r="E43" s="118"/>
      <c r="F43" s="119"/>
      <c r="G43" s="119"/>
      <c r="H43" s="119"/>
      <c r="I43" s="119"/>
      <c r="J43" s="119"/>
      <c r="K43" s="119"/>
      <c r="L43" s="123"/>
      <c r="M43" s="121"/>
      <c r="N43" s="118"/>
      <c r="O43" s="119"/>
      <c r="P43" s="119"/>
      <c r="Q43" s="120"/>
    </row>
    <row r="44" spans="1:18" s="56" customFormat="1" ht="33" x14ac:dyDescent="0.25">
      <c r="A44" s="75">
        <v>11</v>
      </c>
      <c r="B44" s="103"/>
      <c r="C44" s="1264" t="s">
        <v>1101</v>
      </c>
      <c r="D44" s="1265"/>
      <c r="E44" s="118"/>
      <c r="F44" s="119"/>
      <c r="G44" s="119"/>
      <c r="H44" s="119"/>
      <c r="I44" s="119"/>
      <c r="J44" s="119"/>
      <c r="K44" s="119"/>
      <c r="L44" s="107" t="s">
        <v>1080</v>
      </c>
      <c r="M44" s="121"/>
      <c r="N44" s="118"/>
      <c r="O44" s="119"/>
      <c r="P44" s="119"/>
      <c r="Q44" s="120"/>
    </row>
    <row r="45" spans="1:18" s="56" customFormat="1" ht="15.75" customHeight="1" x14ac:dyDescent="0.25">
      <c r="A45" s="75"/>
      <c r="B45" s="103"/>
      <c r="C45" s="1264" t="s">
        <v>676</v>
      </c>
      <c r="D45" s="1265"/>
      <c r="E45" s="118"/>
      <c r="F45" s="119"/>
      <c r="G45" s="119"/>
      <c r="H45" s="119"/>
      <c r="I45" s="119"/>
      <c r="J45" s="119"/>
      <c r="K45" s="119"/>
      <c r="L45" s="107" t="s">
        <v>1080</v>
      </c>
      <c r="M45" s="121"/>
      <c r="N45" s="118"/>
      <c r="O45" s="119"/>
      <c r="P45" s="119"/>
      <c r="Q45" s="120"/>
    </row>
    <row r="46" spans="1:18" s="56" customFormat="1" ht="16.5" thickBot="1" x14ac:dyDescent="0.3">
      <c r="A46" s="75"/>
      <c r="B46" s="103"/>
      <c r="C46" s="1206"/>
      <c r="D46" s="1207"/>
      <c r="E46" s="124"/>
      <c r="F46" s="125"/>
      <c r="G46" s="125"/>
      <c r="H46" s="125"/>
      <c r="I46" s="125"/>
      <c r="J46" s="125"/>
      <c r="K46" s="125"/>
      <c r="L46" s="126"/>
      <c r="M46" s="127"/>
      <c r="N46" s="124"/>
      <c r="O46" s="125"/>
      <c r="P46" s="125"/>
      <c r="Q46" s="128"/>
      <c r="R46"/>
    </row>
    <row r="47" spans="1:18" s="56" customFormat="1" ht="16.5" thickBot="1" x14ac:dyDescent="0.3">
      <c r="A47" s="75"/>
      <c r="C47" s="1208" t="s">
        <v>236</v>
      </c>
      <c r="D47" s="1208"/>
      <c r="Q47" s="129"/>
      <c r="R47"/>
    </row>
    <row r="48" spans="1:18" s="56" customFormat="1" ht="49.5" thickBot="1" x14ac:dyDescent="0.3">
      <c r="A48" s="75">
        <v>111</v>
      </c>
      <c r="C48" s="1182"/>
      <c r="D48" s="1183"/>
      <c r="E48" s="1183"/>
      <c r="F48" s="1183"/>
      <c r="G48" s="1183"/>
      <c r="H48" s="1183"/>
      <c r="I48" s="1183"/>
      <c r="J48" s="1183"/>
      <c r="K48" s="1183"/>
      <c r="L48" s="1183"/>
      <c r="M48" s="1183"/>
      <c r="N48" s="1183"/>
      <c r="O48" s="1183"/>
      <c r="P48" s="1183"/>
      <c r="Q48" s="1184"/>
      <c r="R48"/>
    </row>
    <row r="49" spans="1:18" s="56" customFormat="1" ht="15.75" x14ac:dyDescent="0.25">
      <c r="A49" s="75"/>
      <c r="Q49" s="129"/>
      <c r="R49"/>
    </row>
    <row r="50" spans="1:18" s="56" customFormat="1" ht="15.75" x14ac:dyDescent="0.25">
      <c r="A50" s="75"/>
      <c r="Q50" s="129"/>
      <c r="R50"/>
    </row>
    <row r="51" spans="1:18" s="56" customFormat="1" ht="15.75" x14ac:dyDescent="0.25">
      <c r="A51" s="75"/>
      <c r="Q51" s="129"/>
      <c r="R51"/>
    </row>
    <row r="52" spans="1:18" s="56" customFormat="1" ht="15.75" x14ac:dyDescent="0.25">
      <c r="A52" s="75"/>
      <c r="Q52" s="129"/>
      <c r="R52"/>
    </row>
    <row r="53" spans="1:18" s="56" customFormat="1" ht="15.75" x14ac:dyDescent="0.25">
      <c r="A53" s="75"/>
      <c r="Q53" s="129"/>
      <c r="R53"/>
    </row>
  </sheetData>
  <mergeCells count="52">
    <mergeCell ref="Q2:Q4"/>
    <mergeCell ref="P3:P4"/>
    <mergeCell ref="H5:K5"/>
    <mergeCell ref="N5:P5"/>
    <mergeCell ref="H8:K8"/>
    <mergeCell ref="L8:M8"/>
    <mergeCell ref="N8:P8"/>
    <mergeCell ref="B9:C11"/>
    <mergeCell ref="D9:Q9"/>
    <mergeCell ref="D11:Q11"/>
    <mergeCell ref="B13:D13"/>
    <mergeCell ref="C19:D20"/>
    <mergeCell ref="E19:K19"/>
    <mergeCell ref="L19:M20"/>
    <mergeCell ref="N19:P19"/>
    <mergeCell ref="Q19:Q20"/>
    <mergeCell ref="D10:Q10"/>
    <mergeCell ref="D1:P1"/>
    <mergeCell ref="D2:P2"/>
    <mergeCell ref="H6:K6"/>
    <mergeCell ref="N6:P6"/>
    <mergeCell ref="H7:K7"/>
    <mergeCell ref="L7:M7"/>
    <mergeCell ref="N7:P7"/>
    <mergeCell ref="C23:D23"/>
    <mergeCell ref="C24:D24"/>
    <mergeCell ref="C21:D21"/>
    <mergeCell ref="C22:D22"/>
    <mergeCell ref="C25:D25"/>
    <mergeCell ref="C26:D26"/>
    <mergeCell ref="C27:D27"/>
    <mergeCell ref="C28:D28"/>
    <mergeCell ref="C29:D29"/>
    <mergeCell ref="C30:D30"/>
    <mergeCell ref="C31:D31"/>
    <mergeCell ref="C33:D33"/>
    <mergeCell ref="C32:D32"/>
    <mergeCell ref="C34:D34"/>
    <mergeCell ref="C35:D35"/>
    <mergeCell ref="C36:D36"/>
    <mergeCell ref="C40:D40"/>
    <mergeCell ref="C37:D37"/>
    <mergeCell ref="C38:D38"/>
    <mergeCell ref="C48:Q48"/>
    <mergeCell ref="C46:D46"/>
    <mergeCell ref="C47:D47"/>
    <mergeCell ref="C45:D45"/>
    <mergeCell ref="C44:D44"/>
    <mergeCell ref="C41:D41"/>
    <mergeCell ref="C42:D42"/>
    <mergeCell ref="C43:D43"/>
    <mergeCell ref="C39:D39"/>
  </mergeCells>
  <conditionalFormatting sqref="C22:D45">
    <cfRule type="duplicateValues" dxfId="37" priority="540"/>
  </conditionalFormatting>
  <conditionalFormatting sqref="C23:D45">
    <cfRule type="duplicateValues" dxfId="36" priority="542"/>
  </conditionalFormatting>
  <dataValidations count="1">
    <dataValidation type="list" allowBlank="1" showInputMessage="1" showErrorMessage="1" sqref="Q21:Q45" xr:uid="{00000000-0002-0000-4200-000000000000}">
      <formula1>$I$14:$I$16</formula1>
    </dataValidation>
  </dataValidation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CCFFCC"/>
  </sheetPr>
  <dimension ref="A1:S35"/>
  <sheetViews>
    <sheetView zoomScale="85" zoomScaleNormal="85" workbookViewId="0">
      <selection activeCell="C5" sqref="C5:E5"/>
    </sheetView>
  </sheetViews>
  <sheetFormatPr baseColWidth="10" defaultRowHeight="18.75" customHeight="1" x14ac:dyDescent="0.25"/>
  <cols>
    <col min="1" max="1" width="3.7109375" style="788" customWidth="1"/>
    <col min="2" max="2" width="27.7109375" style="824" customWidth="1"/>
    <col min="3" max="3" width="15.85546875" style="817" customWidth="1"/>
    <col min="4" max="4" width="82" style="825" customWidth="1"/>
    <col min="5" max="5" width="16.28515625" style="144" customWidth="1"/>
    <col min="6" max="6" width="16.42578125" style="144" customWidth="1"/>
    <col min="7" max="7" width="22.28515625" style="144" customWidth="1"/>
    <col min="8" max="8" width="21.28515625" style="144" customWidth="1"/>
    <col min="9" max="256" width="11.42578125" style="144"/>
    <col min="257" max="257" width="3.7109375" style="144" customWidth="1"/>
    <col min="258" max="258" width="27.7109375" style="144" customWidth="1"/>
    <col min="259" max="259" width="15.85546875" style="144" customWidth="1"/>
    <col min="260" max="260" width="82" style="144" customWidth="1"/>
    <col min="261" max="261" width="13.7109375" style="144" customWidth="1"/>
    <col min="262" max="262" width="16.42578125" style="144" customWidth="1"/>
    <col min="263" max="263" width="22.28515625" style="144" customWidth="1"/>
    <col min="264" max="264" width="21.28515625" style="144" customWidth="1"/>
    <col min="265" max="512" width="11.42578125" style="144"/>
    <col min="513" max="513" width="3.7109375" style="144" customWidth="1"/>
    <col min="514" max="514" width="27.7109375" style="144" customWidth="1"/>
    <col min="515" max="515" width="15.85546875" style="144" customWidth="1"/>
    <col min="516" max="516" width="82" style="144" customWidth="1"/>
    <col min="517" max="517" width="13.7109375" style="144" customWidth="1"/>
    <col min="518" max="518" width="16.42578125" style="144" customWidth="1"/>
    <col min="519" max="519" width="22.28515625" style="144" customWidth="1"/>
    <col min="520" max="520" width="21.28515625" style="144" customWidth="1"/>
    <col min="521" max="768" width="11.42578125" style="144"/>
    <col min="769" max="769" width="3.7109375" style="144" customWidth="1"/>
    <col min="770" max="770" width="27.7109375" style="144" customWidth="1"/>
    <col min="771" max="771" width="15.85546875" style="144" customWidth="1"/>
    <col min="772" max="772" width="82" style="144" customWidth="1"/>
    <col min="773" max="773" width="13.7109375" style="144" customWidth="1"/>
    <col min="774" max="774" width="16.42578125" style="144" customWidth="1"/>
    <col min="775" max="775" width="22.28515625" style="144" customWidth="1"/>
    <col min="776" max="776" width="21.28515625" style="144" customWidth="1"/>
    <col min="777" max="1024" width="11.42578125" style="144"/>
    <col min="1025" max="1025" width="3.7109375" style="144" customWidth="1"/>
    <col min="1026" max="1026" width="27.7109375" style="144" customWidth="1"/>
    <col min="1027" max="1027" width="15.85546875" style="144" customWidth="1"/>
    <col min="1028" max="1028" width="82" style="144" customWidth="1"/>
    <col min="1029" max="1029" width="13.7109375" style="144" customWidth="1"/>
    <col min="1030" max="1030" width="16.42578125" style="144" customWidth="1"/>
    <col min="1031" max="1031" width="22.28515625" style="144" customWidth="1"/>
    <col min="1032" max="1032" width="21.28515625" style="144" customWidth="1"/>
    <col min="1033" max="1280" width="11.42578125" style="144"/>
    <col min="1281" max="1281" width="3.7109375" style="144" customWidth="1"/>
    <col min="1282" max="1282" width="27.7109375" style="144" customWidth="1"/>
    <col min="1283" max="1283" width="15.85546875" style="144" customWidth="1"/>
    <col min="1284" max="1284" width="82" style="144" customWidth="1"/>
    <col min="1285" max="1285" width="13.7109375" style="144" customWidth="1"/>
    <col min="1286" max="1286" width="16.42578125" style="144" customWidth="1"/>
    <col min="1287" max="1287" width="22.28515625" style="144" customWidth="1"/>
    <col min="1288" max="1288" width="21.28515625" style="144" customWidth="1"/>
    <col min="1289" max="1536" width="11.42578125" style="144"/>
    <col min="1537" max="1537" width="3.7109375" style="144" customWidth="1"/>
    <col min="1538" max="1538" width="27.7109375" style="144" customWidth="1"/>
    <col min="1539" max="1539" width="15.85546875" style="144" customWidth="1"/>
    <col min="1540" max="1540" width="82" style="144" customWidth="1"/>
    <col min="1541" max="1541" width="13.7109375" style="144" customWidth="1"/>
    <col min="1542" max="1542" width="16.42578125" style="144" customWidth="1"/>
    <col min="1543" max="1543" width="22.28515625" style="144" customWidth="1"/>
    <col min="1544" max="1544" width="21.28515625" style="144" customWidth="1"/>
    <col min="1545" max="1792" width="11.42578125" style="144"/>
    <col min="1793" max="1793" width="3.7109375" style="144" customWidth="1"/>
    <col min="1794" max="1794" width="27.7109375" style="144" customWidth="1"/>
    <col min="1795" max="1795" width="15.85546875" style="144" customWidth="1"/>
    <col min="1796" max="1796" width="82" style="144" customWidth="1"/>
    <col min="1797" max="1797" width="13.7109375" style="144" customWidth="1"/>
    <col min="1798" max="1798" width="16.42578125" style="144" customWidth="1"/>
    <col min="1799" max="1799" width="22.28515625" style="144" customWidth="1"/>
    <col min="1800" max="1800" width="21.28515625" style="144" customWidth="1"/>
    <col min="1801" max="2048" width="11.42578125" style="144"/>
    <col min="2049" max="2049" width="3.7109375" style="144" customWidth="1"/>
    <col min="2050" max="2050" width="27.7109375" style="144" customWidth="1"/>
    <col min="2051" max="2051" width="15.85546875" style="144" customWidth="1"/>
    <col min="2052" max="2052" width="82" style="144" customWidth="1"/>
    <col min="2053" max="2053" width="13.7109375" style="144" customWidth="1"/>
    <col min="2054" max="2054" width="16.42578125" style="144" customWidth="1"/>
    <col min="2055" max="2055" width="22.28515625" style="144" customWidth="1"/>
    <col min="2056" max="2056" width="21.28515625" style="144" customWidth="1"/>
    <col min="2057" max="2304" width="11.42578125" style="144"/>
    <col min="2305" max="2305" width="3.7109375" style="144" customWidth="1"/>
    <col min="2306" max="2306" width="27.7109375" style="144" customWidth="1"/>
    <col min="2307" max="2307" width="15.85546875" style="144" customWidth="1"/>
    <col min="2308" max="2308" width="82" style="144" customWidth="1"/>
    <col min="2309" max="2309" width="13.7109375" style="144" customWidth="1"/>
    <col min="2310" max="2310" width="16.42578125" style="144" customWidth="1"/>
    <col min="2311" max="2311" width="22.28515625" style="144" customWidth="1"/>
    <col min="2312" max="2312" width="21.28515625" style="144" customWidth="1"/>
    <col min="2313" max="2560" width="11.42578125" style="144"/>
    <col min="2561" max="2561" width="3.7109375" style="144" customWidth="1"/>
    <col min="2562" max="2562" width="27.7109375" style="144" customWidth="1"/>
    <col min="2563" max="2563" width="15.85546875" style="144" customWidth="1"/>
    <col min="2564" max="2564" width="82" style="144" customWidth="1"/>
    <col min="2565" max="2565" width="13.7109375" style="144" customWidth="1"/>
    <col min="2566" max="2566" width="16.42578125" style="144" customWidth="1"/>
    <col min="2567" max="2567" width="22.28515625" style="144" customWidth="1"/>
    <col min="2568" max="2568" width="21.28515625" style="144" customWidth="1"/>
    <col min="2569" max="2816" width="11.42578125" style="144"/>
    <col min="2817" max="2817" width="3.7109375" style="144" customWidth="1"/>
    <col min="2818" max="2818" width="27.7109375" style="144" customWidth="1"/>
    <col min="2819" max="2819" width="15.85546875" style="144" customWidth="1"/>
    <col min="2820" max="2820" width="82" style="144" customWidth="1"/>
    <col min="2821" max="2821" width="13.7109375" style="144" customWidth="1"/>
    <col min="2822" max="2822" width="16.42578125" style="144" customWidth="1"/>
    <col min="2823" max="2823" width="22.28515625" style="144" customWidth="1"/>
    <col min="2824" max="2824" width="21.28515625" style="144" customWidth="1"/>
    <col min="2825" max="3072" width="11.42578125" style="144"/>
    <col min="3073" max="3073" width="3.7109375" style="144" customWidth="1"/>
    <col min="3074" max="3074" width="27.7109375" style="144" customWidth="1"/>
    <col min="3075" max="3075" width="15.85546875" style="144" customWidth="1"/>
    <col min="3076" max="3076" width="82" style="144" customWidth="1"/>
    <col min="3077" max="3077" width="13.7109375" style="144" customWidth="1"/>
    <col min="3078" max="3078" width="16.42578125" style="144" customWidth="1"/>
    <col min="3079" max="3079" width="22.28515625" style="144" customWidth="1"/>
    <col min="3080" max="3080" width="21.28515625" style="144" customWidth="1"/>
    <col min="3081" max="3328" width="11.42578125" style="144"/>
    <col min="3329" max="3329" width="3.7109375" style="144" customWidth="1"/>
    <col min="3330" max="3330" width="27.7109375" style="144" customWidth="1"/>
    <col min="3331" max="3331" width="15.85546875" style="144" customWidth="1"/>
    <col min="3332" max="3332" width="82" style="144" customWidth="1"/>
    <col min="3333" max="3333" width="13.7109375" style="144" customWidth="1"/>
    <col min="3334" max="3334" width="16.42578125" style="144" customWidth="1"/>
    <col min="3335" max="3335" width="22.28515625" style="144" customWidth="1"/>
    <col min="3336" max="3336" width="21.28515625" style="144" customWidth="1"/>
    <col min="3337" max="3584" width="11.42578125" style="144"/>
    <col min="3585" max="3585" width="3.7109375" style="144" customWidth="1"/>
    <col min="3586" max="3586" width="27.7109375" style="144" customWidth="1"/>
    <col min="3587" max="3587" width="15.85546875" style="144" customWidth="1"/>
    <col min="3588" max="3588" width="82" style="144" customWidth="1"/>
    <col min="3589" max="3589" width="13.7109375" style="144" customWidth="1"/>
    <col min="3590" max="3590" width="16.42578125" style="144" customWidth="1"/>
    <col min="3591" max="3591" width="22.28515625" style="144" customWidth="1"/>
    <col min="3592" max="3592" width="21.28515625" style="144" customWidth="1"/>
    <col min="3593" max="3840" width="11.42578125" style="144"/>
    <col min="3841" max="3841" width="3.7109375" style="144" customWidth="1"/>
    <col min="3842" max="3842" width="27.7109375" style="144" customWidth="1"/>
    <col min="3843" max="3843" width="15.85546875" style="144" customWidth="1"/>
    <col min="3844" max="3844" width="82" style="144" customWidth="1"/>
    <col min="3845" max="3845" width="13.7109375" style="144" customWidth="1"/>
    <col min="3846" max="3846" width="16.42578125" style="144" customWidth="1"/>
    <col min="3847" max="3847" width="22.28515625" style="144" customWidth="1"/>
    <col min="3848" max="3848" width="21.28515625" style="144" customWidth="1"/>
    <col min="3849" max="4096" width="11.42578125" style="144"/>
    <col min="4097" max="4097" width="3.7109375" style="144" customWidth="1"/>
    <col min="4098" max="4098" width="27.7109375" style="144" customWidth="1"/>
    <col min="4099" max="4099" width="15.85546875" style="144" customWidth="1"/>
    <col min="4100" max="4100" width="82" style="144" customWidth="1"/>
    <col min="4101" max="4101" width="13.7109375" style="144" customWidth="1"/>
    <col min="4102" max="4102" width="16.42578125" style="144" customWidth="1"/>
    <col min="4103" max="4103" width="22.28515625" style="144" customWidth="1"/>
    <col min="4104" max="4104" width="21.28515625" style="144" customWidth="1"/>
    <col min="4105" max="4352" width="11.42578125" style="144"/>
    <col min="4353" max="4353" width="3.7109375" style="144" customWidth="1"/>
    <col min="4354" max="4354" width="27.7109375" style="144" customWidth="1"/>
    <col min="4355" max="4355" width="15.85546875" style="144" customWidth="1"/>
    <col min="4356" max="4356" width="82" style="144" customWidth="1"/>
    <col min="4357" max="4357" width="13.7109375" style="144" customWidth="1"/>
    <col min="4358" max="4358" width="16.42578125" style="144" customWidth="1"/>
    <col min="4359" max="4359" width="22.28515625" style="144" customWidth="1"/>
    <col min="4360" max="4360" width="21.28515625" style="144" customWidth="1"/>
    <col min="4361" max="4608" width="11.42578125" style="144"/>
    <col min="4609" max="4609" width="3.7109375" style="144" customWidth="1"/>
    <col min="4610" max="4610" width="27.7109375" style="144" customWidth="1"/>
    <col min="4611" max="4611" width="15.85546875" style="144" customWidth="1"/>
    <col min="4612" max="4612" width="82" style="144" customWidth="1"/>
    <col min="4613" max="4613" width="13.7109375" style="144" customWidth="1"/>
    <col min="4614" max="4614" width="16.42578125" style="144" customWidth="1"/>
    <col min="4615" max="4615" width="22.28515625" style="144" customWidth="1"/>
    <col min="4616" max="4616" width="21.28515625" style="144" customWidth="1"/>
    <col min="4617" max="4864" width="11.42578125" style="144"/>
    <col min="4865" max="4865" width="3.7109375" style="144" customWidth="1"/>
    <col min="4866" max="4866" width="27.7109375" style="144" customWidth="1"/>
    <col min="4867" max="4867" width="15.85546875" style="144" customWidth="1"/>
    <col min="4868" max="4868" width="82" style="144" customWidth="1"/>
    <col min="4869" max="4869" width="13.7109375" style="144" customWidth="1"/>
    <col min="4870" max="4870" width="16.42578125" style="144" customWidth="1"/>
    <col min="4871" max="4871" width="22.28515625" style="144" customWidth="1"/>
    <col min="4872" max="4872" width="21.28515625" style="144" customWidth="1"/>
    <col min="4873" max="5120" width="11.42578125" style="144"/>
    <col min="5121" max="5121" width="3.7109375" style="144" customWidth="1"/>
    <col min="5122" max="5122" width="27.7109375" style="144" customWidth="1"/>
    <col min="5123" max="5123" width="15.85546875" style="144" customWidth="1"/>
    <col min="5124" max="5124" width="82" style="144" customWidth="1"/>
    <col min="5125" max="5125" width="13.7109375" style="144" customWidth="1"/>
    <col min="5126" max="5126" width="16.42578125" style="144" customWidth="1"/>
    <col min="5127" max="5127" width="22.28515625" style="144" customWidth="1"/>
    <col min="5128" max="5128" width="21.28515625" style="144" customWidth="1"/>
    <col min="5129" max="5376" width="11.42578125" style="144"/>
    <col min="5377" max="5377" width="3.7109375" style="144" customWidth="1"/>
    <col min="5378" max="5378" width="27.7109375" style="144" customWidth="1"/>
    <col min="5379" max="5379" width="15.85546875" style="144" customWidth="1"/>
    <col min="5380" max="5380" width="82" style="144" customWidth="1"/>
    <col min="5381" max="5381" width="13.7109375" style="144" customWidth="1"/>
    <col min="5382" max="5382" width="16.42578125" style="144" customWidth="1"/>
    <col min="5383" max="5383" width="22.28515625" style="144" customWidth="1"/>
    <col min="5384" max="5384" width="21.28515625" style="144" customWidth="1"/>
    <col min="5385" max="5632" width="11.42578125" style="144"/>
    <col min="5633" max="5633" width="3.7109375" style="144" customWidth="1"/>
    <col min="5634" max="5634" width="27.7109375" style="144" customWidth="1"/>
    <col min="5635" max="5635" width="15.85546875" style="144" customWidth="1"/>
    <col min="5636" max="5636" width="82" style="144" customWidth="1"/>
    <col min="5637" max="5637" width="13.7109375" style="144" customWidth="1"/>
    <col min="5638" max="5638" width="16.42578125" style="144" customWidth="1"/>
    <col min="5639" max="5639" width="22.28515625" style="144" customWidth="1"/>
    <col min="5640" max="5640" width="21.28515625" style="144" customWidth="1"/>
    <col min="5641" max="5888" width="11.42578125" style="144"/>
    <col min="5889" max="5889" width="3.7109375" style="144" customWidth="1"/>
    <col min="5890" max="5890" width="27.7109375" style="144" customWidth="1"/>
    <col min="5891" max="5891" width="15.85546875" style="144" customWidth="1"/>
    <col min="5892" max="5892" width="82" style="144" customWidth="1"/>
    <col min="5893" max="5893" width="13.7109375" style="144" customWidth="1"/>
    <col min="5894" max="5894" width="16.42578125" style="144" customWidth="1"/>
    <col min="5895" max="5895" width="22.28515625" style="144" customWidth="1"/>
    <col min="5896" max="5896" width="21.28515625" style="144" customWidth="1"/>
    <col min="5897" max="6144" width="11.42578125" style="144"/>
    <col min="6145" max="6145" width="3.7109375" style="144" customWidth="1"/>
    <col min="6146" max="6146" width="27.7109375" style="144" customWidth="1"/>
    <col min="6147" max="6147" width="15.85546875" style="144" customWidth="1"/>
    <col min="6148" max="6148" width="82" style="144" customWidth="1"/>
    <col min="6149" max="6149" width="13.7109375" style="144" customWidth="1"/>
    <col min="6150" max="6150" width="16.42578125" style="144" customWidth="1"/>
    <col min="6151" max="6151" width="22.28515625" style="144" customWidth="1"/>
    <col min="6152" max="6152" width="21.28515625" style="144" customWidth="1"/>
    <col min="6153" max="6400" width="11.42578125" style="144"/>
    <col min="6401" max="6401" width="3.7109375" style="144" customWidth="1"/>
    <col min="6402" max="6402" width="27.7109375" style="144" customWidth="1"/>
    <col min="6403" max="6403" width="15.85546875" style="144" customWidth="1"/>
    <col min="6404" max="6404" width="82" style="144" customWidth="1"/>
    <col min="6405" max="6405" width="13.7109375" style="144" customWidth="1"/>
    <col min="6406" max="6406" width="16.42578125" style="144" customWidth="1"/>
    <col min="6407" max="6407" width="22.28515625" style="144" customWidth="1"/>
    <col min="6408" max="6408" width="21.28515625" style="144" customWidth="1"/>
    <col min="6409" max="6656" width="11.42578125" style="144"/>
    <col min="6657" max="6657" width="3.7109375" style="144" customWidth="1"/>
    <col min="6658" max="6658" width="27.7109375" style="144" customWidth="1"/>
    <col min="6659" max="6659" width="15.85546875" style="144" customWidth="1"/>
    <col min="6660" max="6660" width="82" style="144" customWidth="1"/>
    <col min="6661" max="6661" width="13.7109375" style="144" customWidth="1"/>
    <col min="6662" max="6662" width="16.42578125" style="144" customWidth="1"/>
    <col min="6663" max="6663" width="22.28515625" style="144" customWidth="1"/>
    <col min="6664" max="6664" width="21.28515625" style="144" customWidth="1"/>
    <col min="6665" max="6912" width="11.42578125" style="144"/>
    <col min="6913" max="6913" width="3.7109375" style="144" customWidth="1"/>
    <col min="6914" max="6914" width="27.7109375" style="144" customWidth="1"/>
    <col min="6915" max="6915" width="15.85546875" style="144" customWidth="1"/>
    <col min="6916" max="6916" width="82" style="144" customWidth="1"/>
    <col min="6917" max="6917" width="13.7109375" style="144" customWidth="1"/>
    <col min="6918" max="6918" width="16.42578125" style="144" customWidth="1"/>
    <col min="6919" max="6919" width="22.28515625" style="144" customWidth="1"/>
    <col min="6920" max="6920" width="21.28515625" style="144" customWidth="1"/>
    <col min="6921" max="7168" width="11.42578125" style="144"/>
    <col min="7169" max="7169" width="3.7109375" style="144" customWidth="1"/>
    <col min="7170" max="7170" width="27.7109375" style="144" customWidth="1"/>
    <col min="7171" max="7171" width="15.85546875" style="144" customWidth="1"/>
    <col min="7172" max="7172" width="82" style="144" customWidth="1"/>
    <col min="7173" max="7173" width="13.7109375" style="144" customWidth="1"/>
    <col min="7174" max="7174" width="16.42578125" style="144" customWidth="1"/>
    <col min="7175" max="7175" width="22.28515625" style="144" customWidth="1"/>
    <col min="7176" max="7176" width="21.28515625" style="144" customWidth="1"/>
    <col min="7177" max="7424" width="11.42578125" style="144"/>
    <col min="7425" max="7425" width="3.7109375" style="144" customWidth="1"/>
    <col min="7426" max="7426" width="27.7109375" style="144" customWidth="1"/>
    <col min="7427" max="7427" width="15.85546875" style="144" customWidth="1"/>
    <col min="7428" max="7428" width="82" style="144" customWidth="1"/>
    <col min="7429" max="7429" width="13.7109375" style="144" customWidth="1"/>
    <col min="7430" max="7430" width="16.42578125" style="144" customWidth="1"/>
    <col min="7431" max="7431" width="22.28515625" style="144" customWidth="1"/>
    <col min="7432" max="7432" width="21.28515625" style="144" customWidth="1"/>
    <col min="7433" max="7680" width="11.42578125" style="144"/>
    <col min="7681" max="7681" width="3.7109375" style="144" customWidth="1"/>
    <col min="7682" max="7682" width="27.7109375" style="144" customWidth="1"/>
    <col min="7683" max="7683" width="15.85546875" style="144" customWidth="1"/>
    <col min="7684" max="7684" width="82" style="144" customWidth="1"/>
    <col min="7685" max="7685" width="13.7109375" style="144" customWidth="1"/>
    <col min="7686" max="7686" width="16.42578125" style="144" customWidth="1"/>
    <col min="7687" max="7687" width="22.28515625" style="144" customWidth="1"/>
    <col min="7688" max="7688" width="21.28515625" style="144" customWidth="1"/>
    <col min="7689" max="7936" width="11.42578125" style="144"/>
    <col min="7937" max="7937" width="3.7109375" style="144" customWidth="1"/>
    <col min="7938" max="7938" width="27.7109375" style="144" customWidth="1"/>
    <col min="7939" max="7939" width="15.85546875" style="144" customWidth="1"/>
    <col min="7940" max="7940" width="82" style="144" customWidth="1"/>
    <col min="7941" max="7941" width="13.7109375" style="144" customWidth="1"/>
    <col min="7942" max="7942" width="16.42578125" style="144" customWidth="1"/>
    <col min="7943" max="7943" width="22.28515625" style="144" customWidth="1"/>
    <col min="7944" max="7944" width="21.28515625" style="144" customWidth="1"/>
    <col min="7945" max="8192" width="11.42578125" style="144"/>
    <col min="8193" max="8193" width="3.7109375" style="144" customWidth="1"/>
    <col min="8194" max="8194" width="27.7109375" style="144" customWidth="1"/>
    <col min="8195" max="8195" width="15.85546875" style="144" customWidth="1"/>
    <col min="8196" max="8196" width="82" style="144" customWidth="1"/>
    <col min="8197" max="8197" width="13.7109375" style="144" customWidth="1"/>
    <col min="8198" max="8198" width="16.42578125" style="144" customWidth="1"/>
    <col min="8199" max="8199" width="22.28515625" style="144" customWidth="1"/>
    <col min="8200" max="8200" width="21.28515625" style="144" customWidth="1"/>
    <col min="8201" max="8448" width="11.42578125" style="144"/>
    <col min="8449" max="8449" width="3.7109375" style="144" customWidth="1"/>
    <col min="8450" max="8450" width="27.7109375" style="144" customWidth="1"/>
    <col min="8451" max="8451" width="15.85546875" style="144" customWidth="1"/>
    <col min="8452" max="8452" width="82" style="144" customWidth="1"/>
    <col min="8453" max="8453" width="13.7109375" style="144" customWidth="1"/>
    <col min="8454" max="8454" width="16.42578125" style="144" customWidth="1"/>
    <col min="8455" max="8455" width="22.28515625" style="144" customWidth="1"/>
    <col min="8456" max="8456" width="21.28515625" style="144" customWidth="1"/>
    <col min="8457" max="8704" width="11.42578125" style="144"/>
    <col min="8705" max="8705" width="3.7109375" style="144" customWidth="1"/>
    <col min="8706" max="8706" width="27.7109375" style="144" customWidth="1"/>
    <col min="8707" max="8707" width="15.85546875" style="144" customWidth="1"/>
    <col min="8708" max="8708" width="82" style="144" customWidth="1"/>
    <col min="8709" max="8709" width="13.7109375" style="144" customWidth="1"/>
    <col min="8710" max="8710" width="16.42578125" style="144" customWidth="1"/>
    <col min="8711" max="8711" width="22.28515625" style="144" customWidth="1"/>
    <col min="8712" max="8712" width="21.28515625" style="144" customWidth="1"/>
    <col min="8713" max="8960" width="11.42578125" style="144"/>
    <col min="8961" max="8961" width="3.7109375" style="144" customWidth="1"/>
    <col min="8962" max="8962" width="27.7109375" style="144" customWidth="1"/>
    <col min="8963" max="8963" width="15.85546875" style="144" customWidth="1"/>
    <col min="8964" max="8964" width="82" style="144" customWidth="1"/>
    <col min="8965" max="8965" width="13.7109375" style="144" customWidth="1"/>
    <col min="8966" max="8966" width="16.42578125" style="144" customWidth="1"/>
    <col min="8967" max="8967" width="22.28515625" style="144" customWidth="1"/>
    <col min="8968" max="8968" width="21.28515625" style="144" customWidth="1"/>
    <col min="8969" max="9216" width="11.42578125" style="144"/>
    <col min="9217" max="9217" width="3.7109375" style="144" customWidth="1"/>
    <col min="9218" max="9218" width="27.7109375" style="144" customWidth="1"/>
    <col min="9219" max="9219" width="15.85546875" style="144" customWidth="1"/>
    <col min="9220" max="9220" width="82" style="144" customWidth="1"/>
    <col min="9221" max="9221" width="13.7109375" style="144" customWidth="1"/>
    <col min="9222" max="9222" width="16.42578125" style="144" customWidth="1"/>
    <col min="9223" max="9223" width="22.28515625" style="144" customWidth="1"/>
    <col min="9224" max="9224" width="21.28515625" style="144" customWidth="1"/>
    <col min="9225" max="9472" width="11.42578125" style="144"/>
    <col min="9473" max="9473" width="3.7109375" style="144" customWidth="1"/>
    <col min="9474" max="9474" width="27.7109375" style="144" customWidth="1"/>
    <col min="9475" max="9475" width="15.85546875" style="144" customWidth="1"/>
    <col min="9476" max="9476" width="82" style="144" customWidth="1"/>
    <col min="9477" max="9477" width="13.7109375" style="144" customWidth="1"/>
    <col min="9478" max="9478" width="16.42578125" style="144" customWidth="1"/>
    <col min="9479" max="9479" width="22.28515625" style="144" customWidth="1"/>
    <col min="9480" max="9480" width="21.28515625" style="144" customWidth="1"/>
    <col min="9481" max="9728" width="11.42578125" style="144"/>
    <col min="9729" max="9729" width="3.7109375" style="144" customWidth="1"/>
    <col min="9730" max="9730" width="27.7109375" style="144" customWidth="1"/>
    <col min="9731" max="9731" width="15.85546875" style="144" customWidth="1"/>
    <col min="9732" max="9732" width="82" style="144" customWidth="1"/>
    <col min="9733" max="9733" width="13.7109375" style="144" customWidth="1"/>
    <col min="9734" max="9734" width="16.42578125" style="144" customWidth="1"/>
    <col min="9735" max="9735" width="22.28515625" style="144" customWidth="1"/>
    <col min="9736" max="9736" width="21.28515625" style="144" customWidth="1"/>
    <col min="9737" max="9984" width="11.42578125" style="144"/>
    <col min="9985" max="9985" width="3.7109375" style="144" customWidth="1"/>
    <col min="9986" max="9986" width="27.7109375" style="144" customWidth="1"/>
    <col min="9987" max="9987" width="15.85546875" style="144" customWidth="1"/>
    <col min="9988" max="9988" width="82" style="144" customWidth="1"/>
    <col min="9989" max="9989" width="13.7109375" style="144" customWidth="1"/>
    <col min="9990" max="9990" width="16.42578125" style="144" customWidth="1"/>
    <col min="9991" max="9991" width="22.28515625" style="144" customWidth="1"/>
    <col min="9992" max="9992" width="21.28515625" style="144" customWidth="1"/>
    <col min="9993" max="10240" width="11.42578125" style="144"/>
    <col min="10241" max="10241" width="3.7109375" style="144" customWidth="1"/>
    <col min="10242" max="10242" width="27.7109375" style="144" customWidth="1"/>
    <col min="10243" max="10243" width="15.85546875" style="144" customWidth="1"/>
    <col min="10244" max="10244" width="82" style="144" customWidth="1"/>
    <col min="10245" max="10245" width="13.7109375" style="144" customWidth="1"/>
    <col min="10246" max="10246" width="16.42578125" style="144" customWidth="1"/>
    <col min="10247" max="10247" width="22.28515625" style="144" customWidth="1"/>
    <col min="10248" max="10248" width="21.28515625" style="144" customWidth="1"/>
    <col min="10249" max="10496" width="11.42578125" style="144"/>
    <col min="10497" max="10497" width="3.7109375" style="144" customWidth="1"/>
    <col min="10498" max="10498" width="27.7109375" style="144" customWidth="1"/>
    <col min="10499" max="10499" width="15.85546875" style="144" customWidth="1"/>
    <col min="10500" max="10500" width="82" style="144" customWidth="1"/>
    <col min="10501" max="10501" width="13.7109375" style="144" customWidth="1"/>
    <col min="10502" max="10502" width="16.42578125" style="144" customWidth="1"/>
    <col min="10503" max="10503" width="22.28515625" style="144" customWidth="1"/>
    <col min="10504" max="10504" width="21.28515625" style="144" customWidth="1"/>
    <col min="10505" max="10752" width="11.42578125" style="144"/>
    <col min="10753" max="10753" width="3.7109375" style="144" customWidth="1"/>
    <col min="10754" max="10754" width="27.7109375" style="144" customWidth="1"/>
    <col min="10755" max="10755" width="15.85546875" style="144" customWidth="1"/>
    <col min="10756" max="10756" width="82" style="144" customWidth="1"/>
    <col min="10757" max="10757" width="13.7109375" style="144" customWidth="1"/>
    <col min="10758" max="10758" width="16.42578125" style="144" customWidth="1"/>
    <col min="10759" max="10759" width="22.28515625" style="144" customWidth="1"/>
    <col min="10760" max="10760" width="21.28515625" style="144" customWidth="1"/>
    <col min="10761" max="11008" width="11.42578125" style="144"/>
    <col min="11009" max="11009" width="3.7109375" style="144" customWidth="1"/>
    <col min="11010" max="11010" width="27.7109375" style="144" customWidth="1"/>
    <col min="11011" max="11011" width="15.85546875" style="144" customWidth="1"/>
    <col min="11012" max="11012" width="82" style="144" customWidth="1"/>
    <col min="11013" max="11013" width="13.7109375" style="144" customWidth="1"/>
    <col min="11014" max="11014" width="16.42578125" style="144" customWidth="1"/>
    <col min="11015" max="11015" width="22.28515625" style="144" customWidth="1"/>
    <col min="11016" max="11016" width="21.28515625" style="144" customWidth="1"/>
    <col min="11017" max="11264" width="11.42578125" style="144"/>
    <col min="11265" max="11265" width="3.7109375" style="144" customWidth="1"/>
    <col min="11266" max="11266" width="27.7109375" style="144" customWidth="1"/>
    <col min="11267" max="11267" width="15.85546875" style="144" customWidth="1"/>
    <col min="11268" max="11268" width="82" style="144" customWidth="1"/>
    <col min="11269" max="11269" width="13.7109375" style="144" customWidth="1"/>
    <col min="11270" max="11270" width="16.42578125" style="144" customWidth="1"/>
    <col min="11271" max="11271" width="22.28515625" style="144" customWidth="1"/>
    <col min="11272" max="11272" width="21.28515625" style="144" customWidth="1"/>
    <col min="11273" max="11520" width="11.42578125" style="144"/>
    <col min="11521" max="11521" width="3.7109375" style="144" customWidth="1"/>
    <col min="11522" max="11522" width="27.7109375" style="144" customWidth="1"/>
    <col min="11523" max="11523" width="15.85546875" style="144" customWidth="1"/>
    <col min="11524" max="11524" width="82" style="144" customWidth="1"/>
    <col min="11525" max="11525" width="13.7109375" style="144" customWidth="1"/>
    <col min="11526" max="11526" width="16.42578125" style="144" customWidth="1"/>
    <col min="11527" max="11527" width="22.28515625" style="144" customWidth="1"/>
    <col min="11528" max="11528" width="21.28515625" style="144" customWidth="1"/>
    <col min="11529" max="11776" width="11.42578125" style="144"/>
    <col min="11777" max="11777" width="3.7109375" style="144" customWidth="1"/>
    <col min="11778" max="11778" width="27.7109375" style="144" customWidth="1"/>
    <col min="11779" max="11779" width="15.85546875" style="144" customWidth="1"/>
    <col min="11780" max="11780" width="82" style="144" customWidth="1"/>
    <col min="11781" max="11781" width="13.7109375" style="144" customWidth="1"/>
    <col min="11782" max="11782" width="16.42578125" style="144" customWidth="1"/>
    <col min="11783" max="11783" width="22.28515625" style="144" customWidth="1"/>
    <col min="11784" max="11784" width="21.28515625" style="144" customWidth="1"/>
    <col min="11785" max="12032" width="11.42578125" style="144"/>
    <col min="12033" max="12033" width="3.7109375" style="144" customWidth="1"/>
    <col min="12034" max="12034" width="27.7109375" style="144" customWidth="1"/>
    <col min="12035" max="12035" width="15.85546875" style="144" customWidth="1"/>
    <col min="12036" max="12036" width="82" style="144" customWidth="1"/>
    <col min="12037" max="12037" width="13.7109375" style="144" customWidth="1"/>
    <col min="12038" max="12038" width="16.42578125" style="144" customWidth="1"/>
    <col min="12039" max="12039" width="22.28515625" style="144" customWidth="1"/>
    <col min="12040" max="12040" width="21.28515625" style="144" customWidth="1"/>
    <col min="12041" max="12288" width="11.42578125" style="144"/>
    <col min="12289" max="12289" width="3.7109375" style="144" customWidth="1"/>
    <col min="12290" max="12290" width="27.7109375" style="144" customWidth="1"/>
    <col min="12291" max="12291" width="15.85546875" style="144" customWidth="1"/>
    <col min="12292" max="12292" width="82" style="144" customWidth="1"/>
    <col min="12293" max="12293" width="13.7109375" style="144" customWidth="1"/>
    <col min="12294" max="12294" width="16.42578125" style="144" customWidth="1"/>
    <col min="12295" max="12295" width="22.28515625" style="144" customWidth="1"/>
    <col min="12296" max="12296" width="21.28515625" style="144" customWidth="1"/>
    <col min="12297" max="12544" width="11.42578125" style="144"/>
    <col min="12545" max="12545" width="3.7109375" style="144" customWidth="1"/>
    <col min="12546" max="12546" width="27.7109375" style="144" customWidth="1"/>
    <col min="12547" max="12547" width="15.85546875" style="144" customWidth="1"/>
    <col min="12548" max="12548" width="82" style="144" customWidth="1"/>
    <col min="12549" max="12549" width="13.7109375" style="144" customWidth="1"/>
    <col min="12550" max="12550" width="16.42578125" style="144" customWidth="1"/>
    <col min="12551" max="12551" width="22.28515625" style="144" customWidth="1"/>
    <col min="12552" max="12552" width="21.28515625" style="144" customWidth="1"/>
    <col min="12553" max="12800" width="11.42578125" style="144"/>
    <col min="12801" max="12801" width="3.7109375" style="144" customWidth="1"/>
    <col min="12802" max="12802" width="27.7109375" style="144" customWidth="1"/>
    <col min="12803" max="12803" width="15.85546875" style="144" customWidth="1"/>
    <col min="12804" max="12804" width="82" style="144" customWidth="1"/>
    <col min="12805" max="12805" width="13.7109375" style="144" customWidth="1"/>
    <col min="12806" max="12806" width="16.42578125" style="144" customWidth="1"/>
    <col min="12807" max="12807" width="22.28515625" style="144" customWidth="1"/>
    <col min="12808" max="12808" width="21.28515625" style="144" customWidth="1"/>
    <col min="12809" max="13056" width="11.42578125" style="144"/>
    <col min="13057" max="13057" width="3.7109375" style="144" customWidth="1"/>
    <col min="13058" max="13058" width="27.7109375" style="144" customWidth="1"/>
    <col min="13059" max="13059" width="15.85546875" style="144" customWidth="1"/>
    <col min="13060" max="13060" width="82" style="144" customWidth="1"/>
    <col min="13061" max="13061" width="13.7109375" style="144" customWidth="1"/>
    <col min="13062" max="13062" width="16.42578125" style="144" customWidth="1"/>
    <col min="13063" max="13063" width="22.28515625" style="144" customWidth="1"/>
    <col min="13064" max="13064" width="21.28515625" style="144" customWidth="1"/>
    <col min="13065" max="13312" width="11.42578125" style="144"/>
    <col min="13313" max="13313" width="3.7109375" style="144" customWidth="1"/>
    <col min="13314" max="13314" width="27.7109375" style="144" customWidth="1"/>
    <col min="13315" max="13315" width="15.85546875" style="144" customWidth="1"/>
    <col min="13316" max="13316" width="82" style="144" customWidth="1"/>
    <col min="13317" max="13317" width="13.7109375" style="144" customWidth="1"/>
    <col min="13318" max="13318" width="16.42578125" style="144" customWidth="1"/>
    <col min="13319" max="13319" width="22.28515625" style="144" customWidth="1"/>
    <col min="13320" max="13320" width="21.28515625" style="144" customWidth="1"/>
    <col min="13321" max="13568" width="11.42578125" style="144"/>
    <col min="13569" max="13569" width="3.7109375" style="144" customWidth="1"/>
    <col min="13570" max="13570" width="27.7109375" style="144" customWidth="1"/>
    <col min="13571" max="13571" width="15.85546875" style="144" customWidth="1"/>
    <col min="13572" max="13572" width="82" style="144" customWidth="1"/>
    <col min="13573" max="13573" width="13.7109375" style="144" customWidth="1"/>
    <col min="13574" max="13574" width="16.42578125" style="144" customWidth="1"/>
    <col min="13575" max="13575" width="22.28515625" style="144" customWidth="1"/>
    <col min="13576" max="13576" width="21.28515625" style="144" customWidth="1"/>
    <col min="13577" max="13824" width="11.42578125" style="144"/>
    <col min="13825" max="13825" width="3.7109375" style="144" customWidth="1"/>
    <col min="13826" max="13826" width="27.7109375" style="144" customWidth="1"/>
    <col min="13827" max="13827" width="15.85546875" style="144" customWidth="1"/>
    <col min="13828" max="13828" width="82" style="144" customWidth="1"/>
    <col min="13829" max="13829" width="13.7109375" style="144" customWidth="1"/>
    <col min="13830" max="13830" width="16.42578125" style="144" customWidth="1"/>
    <col min="13831" max="13831" width="22.28515625" style="144" customWidth="1"/>
    <col min="13832" max="13832" width="21.28515625" style="144" customWidth="1"/>
    <col min="13833" max="14080" width="11.42578125" style="144"/>
    <col min="14081" max="14081" width="3.7109375" style="144" customWidth="1"/>
    <col min="14082" max="14082" width="27.7109375" style="144" customWidth="1"/>
    <col min="14083" max="14083" width="15.85546875" style="144" customWidth="1"/>
    <col min="14084" max="14084" width="82" style="144" customWidth="1"/>
    <col min="14085" max="14085" width="13.7109375" style="144" customWidth="1"/>
    <col min="14086" max="14086" width="16.42578125" style="144" customWidth="1"/>
    <col min="14087" max="14087" width="22.28515625" style="144" customWidth="1"/>
    <col min="14088" max="14088" width="21.28515625" style="144" customWidth="1"/>
    <col min="14089" max="14336" width="11.42578125" style="144"/>
    <col min="14337" max="14337" width="3.7109375" style="144" customWidth="1"/>
    <col min="14338" max="14338" width="27.7109375" style="144" customWidth="1"/>
    <col min="14339" max="14339" width="15.85546875" style="144" customWidth="1"/>
    <col min="14340" max="14340" width="82" style="144" customWidth="1"/>
    <col min="14341" max="14341" width="13.7109375" style="144" customWidth="1"/>
    <col min="14342" max="14342" width="16.42578125" style="144" customWidth="1"/>
    <col min="14343" max="14343" width="22.28515625" style="144" customWidth="1"/>
    <col min="14344" max="14344" width="21.28515625" style="144" customWidth="1"/>
    <col min="14345" max="14592" width="11.42578125" style="144"/>
    <col min="14593" max="14593" width="3.7109375" style="144" customWidth="1"/>
    <col min="14594" max="14594" width="27.7109375" style="144" customWidth="1"/>
    <col min="14595" max="14595" width="15.85546875" style="144" customWidth="1"/>
    <col min="14596" max="14596" width="82" style="144" customWidth="1"/>
    <col min="14597" max="14597" width="13.7109375" style="144" customWidth="1"/>
    <col min="14598" max="14598" width="16.42578125" style="144" customWidth="1"/>
    <col min="14599" max="14599" width="22.28515625" style="144" customWidth="1"/>
    <col min="14600" max="14600" width="21.28515625" style="144" customWidth="1"/>
    <col min="14601" max="14848" width="11.42578125" style="144"/>
    <col min="14849" max="14849" width="3.7109375" style="144" customWidth="1"/>
    <col min="14850" max="14850" width="27.7109375" style="144" customWidth="1"/>
    <col min="14851" max="14851" width="15.85546875" style="144" customWidth="1"/>
    <col min="14852" max="14852" width="82" style="144" customWidth="1"/>
    <col min="14853" max="14853" width="13.7109375" style="144" customWidth="1"/>
    <col min="14854" max="14854" width="16.42578125" style="144" customWidth="1"/>
    <col min="14855" max="14855" width="22.28515625" style="144" customWidth="1"/>
    <col min="14856" max="14856" width="21.28515625" style="144" customWidth="1"/>
    <col min="14857" max="15104" width="11.42578125" style="144"/>
    <col min="15105" max="15105" width="3.7109375" style="144" customWidth="1"/>
    <col min="15106" max="15106" width="27.7109375" style="144" customWidth="1"/>
    <col min="15107" max="15107" width="15.85546875" style="144" customWidth="1"/>
    <col min="15108" max="15108" width="82" style="144" customWidth="1"/>
    <col min="15109" max="15109" width="13.7109375" style="144" customWidth="1"/>
    <col min="15110" max="15110" width="16.42578125" style="144" customWidth="1"/>
    <col min="15111" max="15111" width="22.28515625" style="144" customWidth="1"/>
    <col min="15112" max="15112" width="21.28515625" style="144" customWidth="1"/>
    <col min="15113" max="15360" width="11.42578125" style="144"/>
    <col min="15361" max="15361" width="3.7109375" style="144" customWidth="1"/>
    <col min="15362" max="15362" width="27.7109375" style="144" customWidth="1"/>
    <col min="15363" max="15363" width="15.85546875" style="144" customWidth="1"/>
    <col min="15364" max="15364" width="82" style="144" customWidth="1"/>
    <col min="15365" max="15365" width="13.7109375" style="144" customWidth="1"/>
    <col min="15366" max="15366" width="16.42578125" style="144" customWidth="1"/>
    <col min="15367" max="15367" width="22.28515625" style="144" customWidth="1"/>
    <col min="15368" max="15368" width="21.28515625" style="144" customWidth="1"/>
    <col min="15369" max="15616" width="11.42578125" style="144"/>
    <col min="15617" max="15617" width="3.7109375" style="144" customWidth="1"/>
    <col min="15618" max="15618" width="27.7109375" style="144" customWidth="1"/>
    <col min="15619" max="15619" width="15.85546875" style="144" customWidth="1"/>
    <col min="15620" max="15620" width="82" style="144" customWidth="1"/>
    <col min="15621" max="15621" width="13.7109375" style="144" customWidth="1"/>
    <col min="15622" max="15622" width="16.42578125" style="144" customWidth="1"/>
    <col min="15623" max="15623" width="22.28515625" style="144" customWidth="1"/>
    <col min="15624" max="15624" width="21.28515625" style="144" customWidth="1"/>
    <col min="15625" max="15872" width="11.42578125" style="144"/>
    <col min="15873" max="15873" width="3.7109375" style="144" customWidth="1"/>
    <col min="15874" max="15874" width="27.7109375" style="144" customWidth="1"/>
    <col min="15875" max="15875" width="15.85546875" style="144" customWidth="1"/>
    <col min="15876" max="15876" width="82" style="144" customWidth="1"/>
    <col min="15877" max="15877" width="13.7109375" style="144" customWidth="1"/>
    <col min="15878" max="15878" width="16.42578125" style="144" customWidth="1"/>
    <col min="15879" max="15879" width="22.28515625" style="144" customWidth="1"/>
    <col min="15880" max="15880" width="21.28515625" style="144" customWidth="1"/>
    <col min="15881" max="16128" width="11.42578125" style="144"/>
    <col min="16129" max="16129" width="3.7109375" style="144" customWidth="1"/>
    <col min="16130" max="16130" width="27.7109375" style="144" customWidth="1"/>
    <col min="16131" max="16131" width="15.85546875" style="144" customWidth="1"/>
    <col min="16132" max="16132" width="82" style="144" customWidth="1"/>
    <col min="16133" max="16133" width="13.7109375" style="144" customWidth="1"/>
    <col min="16134" max="16134" width="16.42578125" style="144" customWidth="1"/>
    <col min="16135" max="16135" width="22.28515625" style="144" customWidth="1"/>
    <col min="16136" max="16136" width="21.28515625" style="144" customWidth="1"/>
    <col min="16137" max="16384" width="11.42578125" style="144"/>
  </cols>
  <sheetData>
    <row r="1" spans="1:19" s="783" customFormat="1" ht="27.75" customHeight="1" x14ac:dyDescent="0.3">
      <c r="A1" s="779"/>
      <c r="B1" s="780"/>
      <c r="C1" s="1348" t="s">
        <v>2066</v>
      </c>
      <c r="D1" s="1348"/>
      <c r="E1" s="1423" t="s">
        <v>2525</v>
      </c>
      <c r="F1" s="781"/>
      <c r="G1" s="781"/>
      <c r="H1" s="781"/>
      <c r="I1" s="782"/>
      <c r="J1" s="782"/>
      <c r="K1" s="782"/>
      <c r="L1" s="782"/>
      <c r="M1" s="782"/>
      <c r="N1" s="782"/>
      <c r="O1" s="782"/>
      <c r="P1" s="782"/>
      <c r="Q1" s="782"/>
      <c r="R1" s="782"/>
      <c r="S1" s="782"/>
    </row>
    <row r="2" spans="1:19" s="783" customFormat="1" ht="33" customHeight="1" thickBot="1" x14ac:dyDescent="0.3">
      <c r="A2" s="779"/>
      <c r="B2" s="784"/>
      <c r="C2" s="1351" t="s">
        <v>2067</v>
      </c>
      <c r="D2" s="1351"/>
      <c r="E2" s="1424"/>
      <c r="F2" s="785"/>
      <c r="G2" s="785"/>
      <c r="H2" s="786"/>
      <c r="I2" s="787"/>
      <c r="J2" s="787"/>
      <c r="K2" s="787"/>
      <c r="L2" s="787"/>
      <c r="M2" s="787"/>
      <c r="N2" s="787"/>
      <c r="O2" s="787"/>
      <c r="P2" s="787"/>
      <c r="Q2" s="787"/>
      <c r="R2" s="787"/>
      <c r="S2" s="787"/>
    </row>
    <row r="3" spans="1:19" ht="18.75" customHeight="1" x14ac:dyDescent="0.25">
      <c r="B3" s="1352" t="s">
        <v>163</v>
      </c>
      <c r="C3" s="789" t="s">
        <v>162</v>
      </c>
      <c r="D3" s="1353">
        <v>45162</v>
      </c>
      <c r="E3" s="1354"/>
      <c r="F3" s="790"/>
      <c r="G3" s="790"/>
      <c r="H3" s="790"/>
    </row>
    <row r="4" spans="1:19" ht="18.75" customHeight="1" x14ac:dyDescent="0.25">
      <c r="B4" s="1337"/>
      <c r="C4" s="791" t="s">
        <v>2068</v>
      </c>
      <c r="D4" s="1355">
        <f>+D3+100</f>
        <v>45262</v>
      </c>
      <c r="E4" s="1356"/>
      <c r="F4" s="790"/>
      <c r="G4" s="790"/>
      <c r="H4" s="790"/>
    </row>
    <row r="5" spans="1:19" ht="18.75" customHeight="1" x14ac:dyDescent="0.25">
      <c r="B5" s="792" t="s">
        <v>2069</v>
      </c>
      <c r="C5" s="1344" t="s">
        <v>2070</v>
      </c>
      <c r="D5" s="1325"/>
      <c r="E5" s="1326"/>
      <c r="F5" s="793"/>
      <c r="G5" s="793"/>
      <c r="H5" s="793"/>
    </row>
    <row r="6" spans="1:19" ht="18.75" customHeight="1" x14ac:dyDescent="0.25">
      <c r="B6" s="792" t="s">
        <v>2071</v>
      </c>
      <c r="C6" s="1344" t="s">
        <v>2072</v>
      </c>
      <c r="D6" s="1325"/>
      <c r="E6" s="1326"/>
      <c r="F6" s="793"/>
      <c r="G6" s="793"/>
      <c r="H6" s="793"/>
    </row>
    <row r="7" spans="1:19" ht="18.75" customHeight="1" x14ac:dyDescent="0.25">
      <c r="B7" s="792" t="s">
        <v>302</v>
      </c>
      <c r="C7" s="1344" t="s">
        <v>2073</v>
      </c>
      <c r="D7" s="1325"/>
      <c r="E7" s="1326"/>
      <c r="F7" s="794"/>
      <c r="G7" s="794"/>
      <c r="H7" s="794"/>
    </row>
    <row r="8" spans="1:19" ht="18.75" customHeight="1" x14ac:dyDescent="0.25">
      <c r="B8" s="792" t="s">
        <v>88</v>
      </c>
      <c r="C8" s="1344" t="s">
        <v>238</v>
      </c>
      <c r="D8" s="1325"/>
      <c r="E8" s="1326"/>
      <c r="F8" s="794"/>
      <c r="G8" s="794"/>
      <c r="H8" s="794"/>
    </row>
    <row r="9" spans="1:19" ht="18.75" customHeight="1" x14ac:dyDescent="0.25">
      <c r="B9" s="792" t="s">
        <v>2074</v>
      </c>
      <c r="C9" s="1344" t="s">
        <v>308</v>
      </c>
      <c r="D9" s="1325"/>
      <c r="E9" s="1326"/>
      <c r="F9" s="794"/>
      <c r="G9" s="794"/>
      <c r="H9" s="794"/>
    </row>
    <row r="10" spans="1:19" ht="18.75" customHeight="1" x14ac:dyDescent="0.25">
      <c r="B10" s="792" t="s">
        <v>2075</v>
      </c>
      <c r="C10" s="1344" t="s">
        <v>3079</v>
      </c>
      <c r="D10" s="1325"/>
      <c r="E10" s="1326"/>
      <c r="F10" s="793"/>
      <c r="G10" s="793"/>
      <c r="H10" s="793"/>
    </row>
    <row r="11" spans="1:19" ht="18.75" customHeight="1" x14ac:dyDescent="0.25">
      <c r="B11" s="826" t="s">
        <v>2076</v>
      </c>
      <c r="C11" s="1357" t="s">
        <v>2166</v>
      </c>
      <c r="D11" s="1358"/>
      <c r="E11" s="1359"/>
      <c r="F11" s="794"/>
      <c r="G11" s="794"/>
      <c r="H11" s="794"/>
    </row>
    <row r="12" spans="1:19" ht="18.75" customHeight="1" thickBot="1" x14ac:dyDescent="0.3">
      <c r="B12" s="795" t="s">
        <v>2077</v>
      </c>
      <c r="C12" s="1345">
        <v>100000</v>
      </c>
      <c r="D12" s="1346"/>
      <c r="E12" s="1347"/>
      <c r="F12" s="796"/>
      <c r="G12" s="796"/>
      <c r="H12" s="796"/>
    </row>
    <row r="13" spans="1:19" ht="18.75" customHeight="1" thickBot="1" x14ac:dyDescent="0.3">
      <c r="B13" s="1323" t="s">
        <v>2078</v>
      </c>
      <c r="C13" s="797" t="s">
        <v>2079</v>
      </c>
      <c r="D13" s="798" t="s">
        <v>2080</v>
      </c>
      <c r="E13" s="799" t="s">
        <v>2081</v>
      </c>
      <c r="F13" s="796"/>
      <c r="G13" s="796"/>
      <c r="H13" s="796"/>
    </row>
    <row r="14" spans="1:19" ht="18.75" customHeight="1" x14ac:dyDescent="0.25">
      <c r="B14" s="1323"/>
      <c r="C14" s="800" t="s">
        <v>3117</v>
      </c>
      <c r="D14" s="801" t="s">
        <v>3118</v>
      </c>
      <c r="E14" s="802">
        <v>70000</v>
      </c>
      <c r="F14" s="803"/>
      <c r="G14" s="803"/>
      <c r="H14" s="803"/>
    </row>
    <row r="15" spans="1:19" ht="18.75" customHeight="1" x14ac:dyDescent="0.25">
      <c r="B15" s="1323"/>
      <c r="C15" s="800"/>
      <c r="D15" s="801" t="s">
        <v>3119</v>
      </c>
      <c r="E15" s="802">
        <v>20000</v>
      </c>
      <c r="F15" s="803"/>
      <c r="G15" s="803"/>
      <c r="H15" s="803"/>
    </row>
    <row r="16" spans="1:19" ht="18.75" customHeight="1" x14ac:dyDescent="0.25">
      <c r="B16" s="1323"/>
      <c r="C16" s="800"/>
      <c r="D16" s="801"/>
      <c r="E16" s="804"/>
      <c r="F16" s="803"/>
      <c r="G16" s="803"/>
      <c r="H16" s="803"/>
    </row>
    <row r="17" spans="1:8" ht="18.75" customHeight="1" x14ac:dyDescent="0.25">
      <c r="B17" s="792" t="s">
        <v>2083</v>
      </c>
      <c r="C17" s="1324">
        <f>SUM(E14:E16)</f>
        <v>90000</v>
      </c>
      <c r="D17" s="1325"/>
      <c r="E17" s="1326"/>
      <c r="F17" s="796"/>
      <c r="G17" s="796"/>
      <c r="H17" s="796"/>
    </row>
    <row r="18" spans="1:8" ht="18.75" customHeight="1" x14ac:dyDescent="0.25">
      <c r="B18" s="792" t="s">
        <v>2084</v>
      </c>
      <c r="C18" s="1327">
        <f>+C17/C12</f>
        <v>0.9</v>
      </c>
      <c r="D18" s="1328"/>
      <c r="E18" s="1329"/>
      <c r="F18" s="805"/>
      <c r="G18" s="805"/>
      <c r="H18" s="805"/>
    </row>
    <row r="19" spans="1:8" ht="18.75" customHeight="1" x14ac:dyDescent="0.25">
      <c r="B19" s="792" t="s">
        <v>2085</v>
      </c>
      <c r="C19" s="1344">
        <v>1</v>
      </c>
      <c r="D19" s="1325"/>
      <c r="E19" s="1326"/>
      <c r="F19" s="793"/>
      <c r="G19" s="793"/>
      <c r="H19" s="793"/>
    </row>
    <row r="20" spans="1:8" ht="18.75" customHeight="1" x14ac:dyDescent="0.25">
      <c r="B20" s="1337" t="s">
        <v>2086</v>
      </c>
      <c r="C20" s="806" t="s">
        <v>2087</v>
      </c>
      <c r="D20" s="807"/>
      <c r="E20" s="808"/>
      <c r="F20" s="793"/>
      <c r="G20" s="793"/>
      <c r="H20" s="793"/>
    </row>
    <row r="21" spans="1:8" ht="18.75" customHeight="1" x14ac:dyDescent="0.25">
      <c r="B21" s="1337"/>
      <c r="C21" s="806" t="s">
        <v>2088</v>
      </c>
      <c r="D21" s="809" t="s">
        <v>2089</v>
      </c>
      <c r="E21" s="808"/>
      <c r="F21" s="793"/>
      <c r="G21" s="793"/>
      <c r="H21" s="793"/>
    </row>
    <row r="22" spans="1:8" ht="18.75" customHeight="1" x14ac:dyDescent="0.25">
      <c r="B22" s="1337"/>
      <c r="C22" s="806" t="s">
        <v>2090</v>
      </c>
      <c r="D22" s="807"/>
      <c r="E22" s="808"/>
      <c r="F22" s="793"/>
      <c r="G22" s="793"/>
      <c r="H22" s="793"/>
    </row>
    <row r="23" spans="1:8" ht="18.75" customHeight="1" x14ac:dyDescent="0.25">
      <c r="B23" s="792" t="s">
        <v>2091</v>
      </c>
      <c r="C23" s="1338" t="s">
        <v>2092</v>
      </c>
      <c r="D23" s="1321"/>
      <c r="E23" s="1322"/>
      <c r="F23" s="793"/>
      <c r="G23" s="793"/>
      <c r="H23" s="793"/>
    </row>
    <row r="24" spans="1:8" ht="18.75" customHeight="1" x14ac:dyDescent="0.25">
      <c r="B24" s="792" t="s">
        <v>153</v>
      </c>
      <c r="C24" s="1338" t="s">
        <v>2093</v>
      </c>
      <c r="D24" s="1321"/>
      <c r="E24" s="1322"/>
      <c r="F24" s="793"/>
      <c r="G24" s="793"/>
      <c r="H24" s="793"/>
    </row>
    <row r="25" spans="1:8" ht="18.75" customHeight="1" thickBot="1" x14ac:dyDescent="0.3">
      <c r="B25" s="810" t="s">
        <v>2094</v>
      </c>
      <c r="C25" s="1339">
        <v>4</v>
      </c>
      <c r="D25" s="1340"/>
      <c r="E25" s="808" t="s">
        <v>2095</v>
      </c>
      <c r="F25" s="793"/>
      <c r="G25" s="793"/>
      <c r="H25" s="793"/>
    </row>
    <row r="26" spans="1:8" ht="33" x14ac:dyDescent="0.25">
      <c r="A26" s="788" t="s">
        <v>2099</v>
      </c>
      <c r="B26" s="864" t="s">
        <v>2097</v>
      </c>
      <c r="C26" s="1341" t="s">
        <v>2167</v>
      </c>
      <c r="D26" s="1342"/>
      <c r="E26" s="1343"/>
      <c r="F26" s="793"/>
      <c r="G26" s="793"/>
      <c r="H26" s="793"/>
    </row>
    <row r="27" spans="1:8" ht="15.75" x14ac:dyDescent="0.25">
      <c r="B27" s="811" t="s">
        <v>2098</v>
      </c>
      <c r="C27" s="1320" t="s">
        <v>2168</v>
      </c>
      <c r="D27" s="1321"/>
      <c r="E27" s="1322"/>
      <c r="F27" s="812"/>
      <c r="G27" s="812"/>
      <c r="H27" s="812"/>
    </row>
    <row r="28" spans="1:8" ht="22.5" customHeight="1" x14ac:dyDescent="0.25">
      <c r="A28" s="788" t="s">
        <v>2099</v>
      </c>
      <c r="B28" s="811" t="s">
        <v>2100</v>
      </c>
      <c r="C28" s="1317" t="s">
        <v>2169</v>
      </c>
      <c r="D28" s="1318"/>
      <c r="E28" s="1319"/>
      <c r="F28" s="812"/>
      <c r="G28" s="812"/>
      <c r="H28" s="812"/>
    </row>
    <row r="29" spans="1:8" ht="48.75" x14ac:dyDescent="0.25">
      <c r="A29" s="788" t="s">
        <v>2096</v>
      </c>
      <c r="B29" s="811" t="s">
        <v>2103</v>
      </c>
      <c r="C29" s="1320" t="s">
        <v>2170</v>
      </c>
      <c r="D29" s="1321"/>
      <c r="E29" s="1322"/>
      <c r="F29" s="813"/>
      <c r="G29" s="813"/>
      <c r="H29" s="813"/>
    </row>
    <row r="30" spans="1:8" ht="15.75" x14ac:dyDescent="0.25">
      <c r="B30" s="1330" t="s">
        <v>2105</v>
      </c>
      <c r="C30" s="814" t="s">
        <v>2106</v>
      </c>
      <c r="D30" s="815"/>
      <c r="E30" s="816"/>
      <c r="F30" s="817"/>
      <c r="G30" s="817"/>
      <c r="H30" s="817"/>
    </row>
    <row r="31" spans="1:8" ht="16.5" thickBot="1" x14ac:dyDescent="0.3">
      <c r="B31" s="1331"/>
      <c r="C31" s="814" t="s">
        <v>2107</v>
      </c>
      <c r="D31" s="97" t="s">
        <v>2089</v>
      </c>
      <c r="E31" s="816"/>
      <c r="F31" s="817"/>
      <c r="G31" s="817"/>
      <c r="H31" s="817"/>
    </row>
    <row r="32" spans="1:8" ht="18.75" customHeight="1" x14ac:dyDescent="0.25">
      <c r="B32" s="818" t="s">
        <v>2108</v>
      </c>
      <c r="C32" s="1332" t="s">
        <v>2999</v>
      </c>
      <c r="D32" s="1333"/>
      <c r="E32" s="1334" t="s">
        <v>2109</v>
      </c>
      <c r="F32" s="819"/>
      <c r="G32" s="819"/>
      <c r="H32" s="819"/>
    </row>
    <row r="33" spans="1:8" ht="96" x14ac:dyDescent="0.25">
      <c r="A33" s="788" t="s">
        <v>2136</v>
      </c>
      <c r="B33" s="820" t="s">
        <v>2111</v>
      </c>
      <c r="C33" s="1335" t="s">
        <v>2171</v>
      </c>
      <c r="D33" s="1336"/>
      <c r="E33" s="1334"/>
      <c r="F33" s="821"/>
      <c r="G33" s="821"/>
      <c r="H33" s="821"/>
    </row>
    <row r="34" spans="1:8" ht="15.75" x14ac:dyDescent="0.25">
      <c r="B34" s="822" t="s">
        <v>2108</v>
      </c>
      <c r="C34" s="1311" t="s">
        <v>3000</v>
      </c>
      <c r="D34" s="1312"/>
      <c r="E34" s="1313" t="s">
        <v>2112</v>
      </c>
      <c r="F34" s="819"/>
      <c r="G34" s="819"/>
      <c r="H34" s="819"/>
    </row>
    <row r="35" spans="1:8" ht="96.75" thickBot="1" x14ac:dyDescent="0.3">
      <c r="A35" s="788" t="s">
        <v>2136</v>
      </c>
      <c r="B35" s="823" t="s">
        <v>2114</v>
      </c>
      <c r="C35" s="1315" t="s">
        <v>2172</v>
      </c>
      <c r="D35" s="1316"/>
      <c r="E35" s="1314"/>
      <c r="F35" s="821"/>
      <c r="G35" s="821"/>
      <c r="H35" s="821"/>
    </row>
  </sheetData>
  <mergeCells count="33">
    <mergeCell ref="B3:B4"/>
    <mergeCell ref="D3:E3"/>
    <mergeCell ref="D4:E4"/>
    <mergeCell ref="C10:E10"/>
    <mergeCell ref="C11:E11"/>
    <mergeCell ref="C12:E12"/>
    <mergeCell ref="C1:D1"/>
    <mergeCell ref="E1:E2"/>
    <mergeCell ref="C2:D2"/>
    <mergeCell ref="C5:E5"/>
    <mergeCell ref="C6:E6"/>
    <mergeCell ref="C7:E7"/>
    <mergeCell ref="C8:E8"/>
    <mergeCell ref="C9:E9"/>
    <mergeCell ref="B13:B16"/>
    <mergeCell ref="C17:E17"/>
    <mergeCell ref="C18:E18"/>
    <mergeCell ref="B30:B31"/>
    <mergeCell ref="C32:D32"/>
    <mergeCell ref="E32:E33"/>
    <mergeCell ref="C33:D33"/>
    <mergeCell ref="B20:B22"/>
    <mergeCell ref="C23:E23"/>
    <mergeCell ref="C24:E24"/>
    <mergeCell ref="C25:D25"/>
    <mergeCell ref="C26:E26"/>
    <mergeCell ref="C27:E27"/>
    <mergeCell ref="C19:E19"/>
    <mergeCell ref="C34:D34"/>
    <mergeCell ref="E34:E35"/>
    <mergeCell ref="C35:D35"/>
    <mergeCell ref="C28:E28"/>
    <mergeCell ref="C29:E29"/>
  </mergeCell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CCFFCC"/>
  </sheetPr>
  <dimension ref="A1:X65"/>
  <sheetViews>
    <sheetView zoomScale="115" zoomScaleNormal="115" workbookViewId="0">
      <selection activeCell="C24" sqref="C24:D24"/>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8.140625" style="135" customWidth="1"/>
    <col min="5" max="5" width="9.5703125" style="102" customWidth="1"/>
    <col min="6" max="6" width="6"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359</v>
      </c>
      <c r="E2" s="145"/>
      <c r="F2" s="146"/>
      <c r="G2" s="146"/>
      <c r="H2" s="146"/>
      <c r="I2" s="146" t="s">
        <v>309</v>
      </c>
      <c r="J2" s="153" t="s">
        <v>2526</v>
      </c>
      <c r="K2" s="270"/>
      <c r="L2" s="116"/>
    </row>
    <row r="3" spans="1:14" ht="20.25" x14ac:dyDescent="0.3">
      <c r="B3" s="159"/>
      <c r="C3" s="239"/>
      <c r="D3" s="147" t="s">
        <v>3078</v>
      </c>
      <c r="E3" s="145"/>
      <c r="F3" s="145"/>
      <c r="G3" s="145"/>
      <c r="H3" s="145"/>
      <c r="I3" s="145"/>
      <c r="J3" s="154"/>
      <c r="K3" s="271"/>
      <c r="L3" s="116"/>
    </row>
    <row r="4" spans="1:14" s="56" customFormat="1" ht="15.75" x14ac:dyDescent="0.25">
      <c r="A4" s="133"/>
      <c r="B4" s="161"/>
      <c r="C4" s="240" t="s">
        <v>86</v>
      </c>
      <c r="D4" s="72" t="str">
        <f>+'P-600'!D6</f>
        <v>INGRESOS - VENTAS</v>
      </c>
      <c r="E4" s="149"/>
      <c r="F4" s="165"/>
      <c r="G4" s="165"/>
      <c r="H4" s="165"/>
      <c r="I4" s="165"/>
      <c r="J4" s="155"/>
      <c r="K4" s="272"/>
      <c r="L4" s="129"/>
      <c r="N4" s="144"/>
    </row>
    <row r="5" spans="1:14" s="56" customFormat="1" ht="15.75" x14ac:dyDescent="0.25">
      <c r="A5" s="133"/>
      <c r="B5" s="161"/>
      <c r="C5" s="240" t="s">
        <v>305</v>
      </c>
      <c r="D5" s="149" t="s">
        <v>306</v>
      </c>
      <c r="E5" s="1139" t="s">
        <v>307</v>
      </c>
      <c r="F5" s="1139"/>
      <c r="G5" s="1140" t="s">
        <v>315</v>
      </c>
      <c r="H5" s="1140"/>
      <c r="I5" s="1140"/>
      <c r="J5" s="1010" t="s">
        <v>3083</v>
      </c>
      <c r="K5" s="165"/>
      <c r="L5" s="129"/>
      <c r="N5" s="144"/>
    </row>
    <row r="6" spans="1:14" s="56" customFormat="1" ht="15.75" x14ac:dyDescent="0.25">
      <c r="A6" s="133"/>
      <c r="B6" s="161"/>
      <c r="C6" s="241" t="s">
        <v>302</v>
      </c>
      <c r="D6" s="150" t="s">
        <v>151</v>
      </c>
      <c r="E6" s="1141">
        <v>45162</v>
      </c>
      <c r="F6" s="1141"/>
      <c r="G6" s="166" t="s">
        <v>311</v>
      </c>
      <c r="H6" s="166"/>
      <c r="I6" s="224">
        <v>1</v>
      </c>
      <c r="J6" s="246" t="s">
        <v>308</v>
      </c>
      <c r="K6" s="273"/>
      <c r="L6" s="129"/>
    </row>
    <row r="7" spans="1:14" s="56" customFormat="1" ht="15.75" x14ac:dyDescent="0.25">
      <c r="A7" s="133"/>
      <c r="B7" s="161"/>
      <c r="C7" s="241" t="s">
        <v>88</v>
      </c>
      <c r="D7" s="150" t="s">
        <v>152</v>
      </c>
      <c r="E7" s="1141">
        <f>+E6+10</f>
        <v>45172</v>
      </c>
      <c r="F7" s="1141"/>
      <c r="G7" s="167" t="s">
        <v>312</v>
      </c>
      <c r="H7" s="167"/>
      <c r="I7" s="224">
        <v>0</v>
      </c>
      <c r="J7" s="247"/>
      <c r="K7" s="274"/>
      <c r="L7" s="129"/>
    </row>
    <row r="8" spans="1:14" ht="15.75" thickBot="1" x14ac:dyDescent="0.3">
      <c r="B8" s="159"/>
      <c r="C8" s="289"/>
      <c r="D8" s="156"/>
      <c r="E8" s="157"/>
      <c r="F8" s="157"/>
      <c r="G8" s="243" t="s">
        <v>313</v>
      </c>
      <c r="H8" s="243"/>
      <c r="I8" s="244" t="s">
        <v>314</v>
      </c>
      <c r="J8" s="158"/>
      <c r="K8" s="168"/>
      <c r="L8" s="116"/>
    </row>
    <row r="9" spans="1:14" ht="15.75" thickBot="1" x14ac:dyDescent="0.3">
      <c r="B9" s="159"/>
      <c r="C9" s="164"/>
      <c r="D9" s="164"/>
      <c r="E9" s="143"/>
      <c r="G9" s="168"/>
      <c r="H9" s="168"/>
      <c r="I9" s="225"/>
      <c r="J9" s="143"/>
      <c r="K9" s="168"/>
      <c r="L9" s="116"/>
    </row>
    <row r="10" spans="1:14" ht="15.75" thickBot="1" x14ac:dyDescent="0.3">
      <c r="C10" s="1270" t="s">
        <v>301</v>
      </c>
      <c r="D10" s="1271"/>
      <c r="E10" s="1274" t="s">
        <v>244</v>
      </c>
      <c r="F10" s="1276" t="s">
        <v>318</v>
      </c>
      <c r="G10" s="1276"/>
      <c r="H10" s="1276"/>
      <c r="I10" s="1277" t="s">
        <v>245</v>
      </c>
      <c r="J10" s="1278"/>
      <c r="K10" s="116"/>
      <c r="L10" s="116"/>
    </row>
    <row r="11" spans="1:14" s="132" customFormat="1" thickBot="1" x14ac:dyDescent="0.25">
      <c r="A11" s="136"/>
      <c r="B11" s="137"/>
      <c r="C11" s="1497"/>
      <c r="D11" s="1498"/>
      <c r="E11" s="1499"/>
      <c r="F11" s="285" t="s">
        <v>311</v>
      </c>
      <c r="G11" s="285" t="s">
        <v>312</v>
      </c>
      <c r="H11" s="285" t="s">
        <v>313</v>
      </c>
      <c r="I11" s="1500"/>
      <c r="J11" s="1501"/>
      <c r="K11" s="275"/>
      <c r="L11" s="276"/>
    </row>
    <row r="12" spans="1:14" s="132" customFormat="1" x14ac:dyDescent="0.2">
      <c r="A12" s="136"/>
      <c r="B12" s="137" t="s">
        <v>356</v>
      </c>
      <c r="C12" s="1505"/>
      <c r="D12" s="1506"/>
      <c r="E12" s="286"/>
      <c r="F12" s="286"/>
      <c r="G12" s="286"/>
      <c r="H12" s="286"/>
      <c r="I12" s="1495"/>
      <c r="J12" s="1496"/>
      <c r="K12" s="233"/>
      <c r="L12" s="276"/>
    </row>
    <row r="13" spans="1:14" ht="31.5" x14ac:dyDescent="0.25">
      <c r="A13" s="133">
        <v>11</v>
      </c>
      <c r="C13" s="1485" t="s">
        <v>1102</v>
      </c>
      <c r="D13" s="1486"/>
      <c r="E13" s="138"/>
      <c r="F13" s="138">
        <f t="shared" ref="F13:F45" si="0">SUMIF(E13,G$6,I$6)</f>
        <v>0</v>
      </c>
      <c r="G13" s="138">
        <f t="shared" ref="G13:G45" si="1">SUMIF(G$7,E13,I$6)</f>
        <v>0</v>
      </c>
      <c r="H13" s="138">
        <f>SUMIF(E13,G$8,I$6)</f>
        <v>0</v>
      </c>
      <c r="I13" s="1390"/>
      <c r="J13" s="1391"/>
      <c r="K13" s="277"/>
      <c r="L13" s="278"/>
      <c r="M13" s="143"/>
    </row>
    <row r="14" spans="1:14" ht="31.5" x14ac:dyDescent="0.25">
      <c r="A14" s="133">
        <v>11</v>
      </c>
      <c r="C14" s="1485" t="s">
        <v>2246</v>
      </c>
      <c r="D14" s="1486"/>
      <c r="E14" s="138"/>
      <c r="F14" s="138">
        <f t="shared" si="0"/>
        <v>0</v>
      </c>
      <c r="G14" s="138">
        <f t="shared" si="1"/>
        <v>0</v>
      </c>
      <c r="H14" s="138">
        <f t="shared" ref="H14:H45" si="2">SUMIF(E14,G$8,I$6)</f>
        <v>0</v>
      </c>
      <c r="I14" s="298"/>
      <c r="J14" s="299"/>
      <c r="K14" s="277"/>
      <c r="L14" s="278"/>
      <c r="M14" s="143"/>
    </row>
    <row r="15" spans="1:14" ht="31.5" x14ac:dyDescent="0.25">
      <c r="A15" s="133">
        <v>11</v>
      </c>
      <c r="C15" s="1485" t="s">
        <v>3001</v>
      </c>
      <c r="D15" s="1486"/>
      <c r="E15" s="138"/>
      <c r="F15" s="138">
        <f t="shared" ref="F15:F32" si="3">SUMIF(E15,G$6,I$6)</f>
        <v>0</v>
      </c>
      <c r="G15" s="138">
        <f t="shared" ref="G15:G32" si="4">SUMIF(G$7,E15,I$6)</f>
        <v>0</v>
      </c>
      <c r="H15" s="138">
        <f t="shared" ref="H15:H32" si="5">SUMIF(E15,G$8,I$6)</f>
        <v>0</v>
      </c>
      <c r="I15" s="298"/>
      <c r="J15" s="299"/>
      <c r="K15" s="277"/>
      <c r="L15" s="278"/>
      <c r="M15" s="143"/>
    </row>
    <row r="16" spans="1:14" ht="31.5" x14ac:dyDescent="0.25">
      <c r="A16" s="133">
        <v>11</v>
      </c>
      <c r="C16" s="1485" t="s">
        <v>3002</v>
      </c>
      <c r="D16" s="1486"/>
      <c r="E16" s="138"/>
      <c r="F16" s="138">
        <f t="shared" si="3"/>
        <v>0</v>
      </c>
      <c r="G16" s="138">
        <f t="shared" si="4"/>
        <v>0</v>
      </c>
      <c r="H16" s="138">
        <f t="shared" si="5"/>
        <v>0</v>
      </c>
      <c r="I16" s="298"/>
      <c r="J16" s="299"/>
      <c r="K16" s="277"/>
      <c r="L16" s="278"/>
      <c r="M16" s="143"/>
    </row>
    <row r="17" spans="1:13" ht="31.5" x14ac:dyDescent="0.25">
      <c r="A17" s="133">
        <v>11</v>
      </c>
      <c r="C17" s="1485" t="s">
        <v>3003</v>
      </c>
      <c r="D17" s="1486"/>
      <c r="E17" s="138"/>
      <c r="F17" s="138">
        <f t="shared" si="3"/>
        <v>0</v>
      </c>
      <c r="G17" s="138">
        <f t="shared" si="4"/>
        <v>0</v>
      </c>
      <c r="H17" s="138">
        <f t="shared" si="5"/>
        <v>0</v>
      </c>
      <c r="I17" s="298"/>
      <c r="J17" s="299"/>
      <c r="K17" s="277"/>
      <c r="L17" s="278"/>
      <c r="M17" s="143"/>
    </row>
    <row r="18" spans="1:13" ht="31.5" x14ac:dyDescent="0.25">
      <c r="A18" s="133">
        <v>11</v>
      </c>
      <c r="C18" s="1485" t="s">
        <v>3004</v>
      </c>
      <c r="D18" s="1486"/>
      <c r="E18" s="138"/>
      <c r="F18" s="138">
        <f t="shared" si="3"/>
        <v>0</v>
      </c>
      <c r="G18" s="138">
        <f t="shared" si="4"/>
        <v>0</v>
      </c>
      <c r="H18" s="138">
        <f t="shared" si="5"/>
        <v>0</v>
      </c>
      <c r="I18" s="298"/>
      <c r="J18" s="299"/>
      <c r="K18" s="277"/>
      <c r="L18" s="278"/>
      <c r="M18" s="143"/>
    </row>
    <row r="19" spans="1:13" ht="31.5" x14ac:dyDescent="0.25">
      <c r="A19" s="133">
        <v>11</v>
      </c>
      <c r="C19" s="1485" t="s">
        <v>3005</v>
      </c>
      <c r="D19" s="1486"/>
      <c r="E19" s="138"/>
      <c r="F19" s="138">
        <f t="shared" si="3"/>
        <v>0</v>
      </c>
      <c r="G19" s="138">
        <f t="shared" si="4"/>
        <v>0</v>
      </c>
      <c r="H19" s="138">
        <f t="shared" si="5"/>
        <v>0</v>
      </c>
      <c r="I19" s="298"/>
      <c r="J19" s="299"/>
      <c r="K19" s="277"/>
      <c r="L19" s="278"/>
      <c r="M19" s="143"/>
    </row>
    <row r="20" spans="1:13" ht="31.5" x14ac:dyDescent="0.25">
      <c r="A20" s="133">
        <v>11</v>
      </c>
      <c r="C20" s="1485" t="s">
        <v>1103</v>
      </c>
      <c r="D20" s="1486"/>
      <c r="E20" s="138"/>
      <c r="F20" s="138">
        <f t="shared" si="3"/>
        <v>0</v>
      </c>
      <c r="G20" s="138">
        <f t="shared" si="4"/>
        <v>0</v>
      </c>
      <c r="H20" s="138">
        <f t="shared" si="5"/>
        <v>0</v>
      </c>
      <c r="I20" s="298"/>
      <c r="J20" s="299"/>
      <c r="K20" s="277"/>
      <c r="L20" s="278"/>
      <c r="M20" s="143"/>
    </row>
    <row r="21" spans="1:13" ht="16.5" x14ac:dyDescent="0.25">
      <c r="A21" s="133">
        <v>1</v>
      </c>
      <c r="C21" s="1485" t="s">
        <v>1104</v>
      </c>
      <c r="D21" s="1486"/>
      <c r="E21" s="138"/>
      <c r="F21" s="138">
        <f t="shared" si="3"/>
        <v>0</v>
      </c>
      <c r="G21" s="138">
        <f t="shared" si="4"/>
        <v>0</v>
      </c>
      <c r="H21" s="138">
        <f t="shared" si="5"/>
        <v>0</v>
      </c>
      <c r="I21" s="298"/>
      <c r="J21" s="299"/>
      <c r="K21" s="277"/>
      <c r="L21" s="278"/>
      <c r="M21" s="143"/>
    </row>
    <row r="22" spans="1:13" ht="31.5" x14ac:dyDescent="0.25">
      <c r="A22" s="133">
        <v>11</v>
      </c>
      <c r="C22" s="1485" t="s">
        <v>1105</v>
      </c>
      <c r="D22" s="1486"/>
      <c r="E22" s="138"/>
      <c r="F22" s="138">
        <f t="shared" si="3"/>
        <v>0</v>
      </c>
      <c r="G22" s="138">
        <f t="shared" si="4"/>
        <v>0</v>
      </c>
      <c r="H22" s="138">
        <f t="shared" si="5"/>
        <v>0</v>
      </c>
      <c r="I22" s="298"/>
      <c r="J22" s="299"/>
      <c r="K22" s="277"/>
      <c r="L22" s="278"/>
      <c r="M22" s="143"/>
    </row>
    <row r="23" spans="1:13" x14ac:dyDescent="0.25">
      <c r="C23" s="1485" t="s">
        <v>1106</v>
      </c>
      <c r="D23" s="1486"/>
      <c r="E23" s="138"/>
      <c r="F23" s="138">
        <f t="shared" si="3"/>
        <v>0</v>
      </c>
      <c r="G23" s="138">
        <f t="shared" si="4"/>
        <v>0</v>
      </c>
      <c r="H23" s="138">
        <f t="shared" si="5"/>
        <v>0</v>
      </c>
      <c r="I23" s="298"/>
      <c r="J23" s="299"/>
      <c r="K23" s="277"/>
      <c r="L23" s="278"/>
      <c r="M23" s="143"/>
    </row>
    <row r="24" spans="1:13" ht="46.5" x14ac:dyDescent="0.25">
      <c r="A24" s="133">
        <v>111</v>
      </c>
      <c r="C24" s="1533" t="s">
        <v>1107</v>
      </c>
      <c r="D24" s="1534"/>
      <c r="E24" s="138"/>
      <c r="F24" s="138">
        <f t="shared" si="3"/>
        <v>0</v>
      </c>
      <c r="G24" s="138">
        <f t="shared" si="4"/>
        <v>0</v>
      </c>
      <c r="H24" s="138">
        <f t="shared" si="5"/>
        <v>0</v>
      </c>
      <c r="I24" s="298"/>
      <c r="J24" s="299"/>
      <c r="K24" s="277"/>
      <c r="L24" s="278"/>
      <c r="M24" s="143"/>
    </row>
    <row r="25" spans="1:13" x14ac:dyDescent="0.25">
      <c r="C25" s="1489" t="s">
        <v>1108</v>
      </c>
      <c r="D25" s="1490"/>
      <c r="E25" s="138"/>
      <c r="F25" s="138">
        <f t="shared" si="3"/>
        <v>0</v>
      </c>
      <c r="G25" s="138">
        <f t="shared" si="4"/>
        <v>0</v>
      </c>
      <c r="H25" s="138">
        <f t="shared" si="5"/>
        <v>0</v>
      </c>
      <c r="I25" s="298"/>
      <c r="J25" s="299"/>
      <c r="K25" s="277"/>
      <c r="L25" s="278"/>
      <c r="M25" s="143"/>
    </row>
    <row r="26" spans="1:13" x14ac:dyDescent="0.25">
      <c r="C26" s="1485" t="s">
        <v>1109</v>
      </c>
      <c r="D26" s="1486"/>
      <c r="E26" s="138"/>
      <c r="F26" s="138">
        <f t="shared" si="3"/>
        <v>0</v>
      </c>
      <c r="G26" s="138">
        <f t="shared" si="4"/>
        <v>0</v>
      </c>
      <c r="H26" s="138">
        <f t="shared" si="5"/>
        <v>0</v>
      </c>
      <c r="I26" s="298"/>
      <c r="J26" s="299"/>
      <c r="K26" s="277"/>
      <c r="L26" s="278"/>
      <c r="M26" s="143"/>
    </row>
    <row r="27" spans="1:13" x14ac:dyDescent="0.25">
      <c r="C27" s="1485" t="s">
        <v>2245</v>
      </c>
      <c r="D27" s="1486"/>
      <c r="E27" s="138"/>
      <c r="F27" s="138">
        <f t="shared" si="3"/>
        <v>0</v>
      </c>
      <c r="G27" s="138">
        <f t="shared" si="4"/>
        <v>0</v>
      </c>
      <c r="H27" s="138">
        <f t="shared" si="5"/>
        <v>0</v>
      </c>
      <c r="I27" s="298"/>
      <c r="J27" s="299"/>
      <c r="K27" s="277"/>
      <c r="L27" s="278"/>
      <c r="M27" s="143"/>
    </row>
    <row r="28" spans="1:13" x14ac:dyDescent="0.25">
      <c r="C28" s="1485" t="s">
        <v>2247</v>
      </c>
      <c r="D28" s="1486"/>
      <c r="E28" s="138"/>
      <c r="F28" s="138">
        <f t="shared" si="3"/>
        <v>0</v>
      </c>
      <c r="G28" s="138">
        <f t="shared" si="4"/>
        <v>0</v>
      </c>
      <c r="H28" s="138">
        <f t="shared" si="5"/>
        <v>0</v>
      </c>
      <c r="I28" s="298"/>
      <c r="J28" s="299"/>
      <c r="K28" s="277"/>
      <c r="L28" s="278"/>
      <c r="M28" s="143"/>
    </row>
    <row r="29" spans="1:13" x14ac:dyDescent="0.25">
      <c r="C29" s="1485" t="s">
        <v>1110</v>
      </c>
      <c r="D29" s="1486"/>
      <c r="E29" s="138"/>
      <c r="F29" s="138">
        <f t="shared" si="3"/>
        <v>0</v>
      </c>
      <c r="G29" s="138">
        <f t="shared" si="4"/>
        <v>0</v>
      </c>
      <c r="H29" s="138">
        <f t="shared" si="5"/>
        <v>0</v>
      </c>
      <c r="I29" s="298"/>
      <c r="J29" s="299"/>
      <c r="K29" s="277"/>
      <c r="L29" s="278"/>
      <c r="M29" s="143"/>
    </row>
    <row r="30" spans="1:13" ht="31.5" x14ac:dyDescent="0.25">
      <c r="A30" s="133">
        <v>11</v>
      </c>
      <c r="C30" s="1485" t="s">
        <v>2248</v>
      </c>
      <c r="D30" s="1486"/>
      <c r="E30" s="138"/>
      <c r="F30" s="138">
        <f t="shared" si="3"/>
        <v>0</v>
      </c>
      <c r="G30" s="138">
        <f t="shared" si="4"/>
        <v>0</v>
      </c>
      <c r="H30" s="138">
        <f t="shared" si="5"/>
        <v>0</v>
      </c>
      <c r="I30" s="298"/>
      <c r="J30" s="299"/>
      <c r="K30" s="277"/>
      <c r="L30" s="278"/>
      <c r="M30" s="143"/>
    </row>
    <row r="31" spans="1:13" x14ac:dyDescent="0.25">
      <c r="C31" s="1485" t="s">
        <v>2249</v>
      </c>
      <c r="D31" s="1486"/>
      <c r="E31" s="138"/>
      <c r="F31" s="138">
        <f t="shared" si="3"/>
        <v>0</v>
      </c>
      <c r="G31" s="138">
        <f t="shared" si="4"/>
        <v>0</v>
      </c>
      <c r="H31" s="138">
        <f t="shared" si="5"/>
        <v>0</v>
      </c>
      <c r="I31" s="298"/>
      <c r="J31" s="299"/>
      <c r="K31" s="277"/>
      <c r="L31" s="278"/>
      <c r="M31" s="143"/>
    </row>
    <row r="32" spans="1:13" ht="31.5" x14ac:dyDescent="0.25">
      <c r="A32" s="133">
        <v>11</v>
      </c>
      <c r="C32" s="1485" t="s">
        <v>1111</v>
      </c>
      <c r="D32" s="1486"/>
      <c r="E32" s="138"/>
      <c r="F32" s="138">
        <f t="shared" si="3"/>
        <v>0</v>
      </c>
      <c r="G32" s="138">
        <f t="shared" si="4"/>
        <v>0</v>
      </c>
      <c r="H32" s="138">
        <f t="shared" si="5"/>
        <v>0</v>
      </c>
      <c r="I32" s="298"/>
      <c r="J32" s="299"/>
      <c r="K32" s="277"/>
      <c r="L32" s="278"/>
      <c r="M32" s="143"/>
    </row>
    <row r="33" spans="1:22" x14ac:dyDescent="0.25">
      <c r="C33" s="1489" t="s">
        <v>1112</v>
      </c>
      <c r="D33" s="1490"/>
      <c r="E33" s="138"/>
      <c r="F33" s="138">
        <f t="shared" si="0"/>
        <v>0</v>
      </c>
      <c r="G33" s="138">
        <f t="shared" si="1"/>
        <v>0</v>
      </c>
      <c r="H33" s="138">
        <f t="shared" si="2"/>
        <v>0</v>
      </c>
      <c r="I33" s="1390"/>
      <c r="J33" s="1391"/>
      <c r="K33" s="277"/>
      <c r="L33" s="278"/>
      <c r="M33" s="143"/>
    </row>
    <row r="34" spans="1:22" ht="16.5" x14ac:dyDescent="0.25">
      <c r="A34" s="133">
        <v>1</v>
      </c>
      <c r="C34" s="1485" t="s">
        <v>1113</v>
      </c>
      <c r="D34" s="1486"/>
      <c r="E34" s="138"/>
      <c r="F34" s="138">
        <f t="shared" si="0"/>
        <v>0</v>
      </c>
      <c r="G34" s="138">
        <f t="shared" si="1"/>
        <v>0</v>
      </c>
      <c r="H34" s="138">
        <f t="shared" si="2"/>
        <v>0</v>
      </c>
      <c r="I34" s="1390"/>
      <c r="J34" s="1391"/>
      <c r="K34" s="277"/>
      <c r="L34" s="278"/>
      <c r="M34" s="143"/>
    </row>
    <row r="35" spans="1:22" ht="31.5" x14ac:dyDescent="0.25">
      <c r="A35" s="133">
        <v>11</v>
      </c>
      <c r="C35" s="1485" t="s">
        <v>3006</v>
      </c>
      <c r="D35" s="1486"/>
      <c r="E35" s="138"/>
      <c r="F35" s="138">
        <f t="shared" si="0"/>
        <v>0</v>
      </c>
      <c r="G35" s="138">
        <f t="shared" si="1"/>
        <v>0</v>
      </c>
      <c r="H35" s="138">
        <f t="shared" si="2"/>
        <v>0</v>
      </c>
      <c r="I35" s="1390"/>
      <c r="J35" s="1391"/>
      <c r="K35" s="277"/>
      <c r="L35" s="278"/>
      <c r="M35" s="143"/>
    </row>
    <row r="36" spans="1:22" x14ac:dyDescent="0.25">
      <c r="C36" s="1535"/>
      <c r="D36" s="1536"/>
      <c r="E36" s="138"/>
      <c r="F36" s="138"/>
      <c r="G36" s="138"/>
      <c r="H36" s="138"/>
      <c r="I36" s="984"/>
      <c r="J36" s="985"/>
      <c r="K36" s="277"/>
      <c r="L36" s="278"/>
      <c r="M36" s="143"/>
    </row>
    <row r="37" spans="1:22" x14ac:dyDescent="0.25">
      <c r="C37" s="1485" t="s">
        <v>1114</v>
      </c>
      <c r="D37" s="1486"/>
      <c r="E37" s="138"/>
      <c r="F37" s="138">
        <f t="shared" si="0"/>
        <v>0</v>
      </c>
      <c r="G37" s="138">
        <f t="shared" si="1"/>
        <v>0</v>
      </c>
      <c r="H37" s="138">
        <f t="shared" si="2"/>
        <v>0</v>
      </c>
      <c r="I37" s="1390"/>
      <c r="J37" s="1391"/>
      <c r="K37" s="277"/>
      <c r="L37" s="278"/>
      <c r="M37" s="143"/>
    </row>
    <row r="38" spans="1:22" ht="16.5" x14ac:dyDescent="0.25">
      <c r="A38" s="133">
        <v>1</v>
      </c>
      <c r="C38" s="1485" t="s">
        <v>1115</v>
      </c>
      <c r="D38" s="1486"/>
      <c r="E38" s="138"/>
      <c r="F38" s="138">
        <f t="shared" si="0"/>
        <v>0</v>
      </c>
      <c r="G38" s="138">
        <f t="shared" si="1"/>
        <v>0</v>
      </c>
      <c r="H38" s="138">
        <f t="shared" si="2"/>
        <v>0</v>
      </c>
      <c r="I38" s="1390"/>
      <c r="J38" s="1391"/>
      <c r="K38" s="277"/>
      <c r="L38" s="278"/>
      <c r="M38" s="143"/>
    </row>
    <row r="39" spans="1:22" x14ac:dyDescent="0.25">
      <c r="C39" s="1485" t="s">
        <v>1116</v>
      </c>
      <c r="D39" s="1486"/>
      <c r="E39" s="138"/>
      <c r="F39" s="138">
        <f t="shared" si="0"/>
        <v>0</v>
      </c>
      <c r="G39" s="138">
        <f t="shared" si="1"/>
        <v>0</v>
      </c>
      <c r="H39" s="138">
        <f t="shared" si="2"/>
        <v>0</v>
      </c>
      <c r="I39" s="1390"/>
      <c r="J39" s="1391"/>
      <c r="K39" s="277"/>
      <c r="L39" s="278"/>
      <c r="M39" s="143"/>
    </row>
    <row r="40" spans="1:22" x14ac:dyDescent="0.25">
      <c r="C40" s="1485" t="s">
        <v>1117</v>
      </c>
      <c r="D40" s="1486"/>
      <c r="E40" s="138"/>
      <c r="F40" s="138">
        <f t="shared" si="0"/>
        <v>0</v>
      </c>
      <c r="G40" s="138">
        <f t="shared" si="1"/>
        <v>0</v>
      </c>
      <c r="H40" s="138">
        <f t="shared" si="2"/>
        <v>0</v>
      </c>
      <c r="I40" s="1390"/>
      <c r="J40" s="1391"/>
      <c r="K40" s="277"/>
      <c r="L40" s="278"/>
      <c r="M40" s="143"/>
    </row>
    <row r="41" spans="1:22" ht="31.5" x14ac:dyDescent="0.25">
      <c r="A41" s="133">
        <v>11</v>
      </c>
      <c r="C41" s="1485" t="s">
        <v>1118</v>
      </c>
      <c r="D41" s="1486"/>
      <c r="E41" s="138"/>
      <c r="F41" s="138">
        <f t="shared" si="0"/>
        <v>0</v>
      </c>
      <c r="G41" s="138">
        <f t="shared" si="1"/>
        <v>0</v>
      </c>
      <c r="H41" s="138">
        <f t="shared" si="2"/>
        <v>0</v>
      </c>
      <c r="I41" s="1390"/>
      <c r="J41" s="1391"/>
      <c r="K41" s="277"/>
      <c r="L41" s="278"/>
      <c r="M41" s="143"/>
    </row>
    <row r="42" spans="1:22" ht="31.5" x14ac:dyDescent="0.25">
      <c r="A42" s="133">
        <v>11</v>
      </c>
      <c r="C42" s="1485" t="s">
        <v>1119</v>
      </c>
      <c r="D42" s="1486"/>
      <c r="E42" s="138" t="s">
        <v>311</v>
      </c>
      <c r="F42" s="138">
        <f t="shared" si="0"/>
        <v>1</v>
      </c>
      <c r="G42" s="138">
        <f t="shared" si="1"/>
        <v>0</v>
      </c>
      <c r="H42" s="138">
        <f t="shared" si="2"/>
        <v>0</v>
      </c>
      <c r="I42" s="1390"/>
      <c r="J42" s="1391"/>
      <c r="K42" s="277"/>
      <c r="L42" s="278"/>
      <c r="M42" s="143"/>
    </row>
    <row r="43" spans="1:22" ht="31.5" x14ac:dyDescent="0.25">
      <c r="A43" s="133">
        <v>11</v>
      </c>
      <c r="C43" s="1485" t="s">
        <v>1120</v>
      </c>
      <c r="D43" s="1486"/>
      <c r="E43" s="138" t="s">
        <v>312</v>
      </c>
      <c r="F43" s="138">
        <f t="shared" si="0"/>
        <v>0</v>
      </c>
      <c r="G43" s="138">
        <f t="shared" si="1"/>
        <v>1</v>
      </c>
      <c r="H43" s="138">
        <f t="shared" si="2"/>
        <v>0</v>
      </c>
      <c r="I43" s="1390"/>
      <c r="J43" s="1391"/>
      <c r="K43" s="277"/>
      <c r="L43" s="278"/>
      <c r="M43" s="143"/>
    </row>
    <row r="44" spans="1:22" ht="31.5" x14ac:dyDescent="0.25">
      <c r="A44" s="133">
        <v>11</v>
      </c>
      <c r="C44" s="1485" t="s">
        <v>1121</v>
      </c>
      <c r="D44" s="1486"/>
      <c r="E44" s="138" t="s">
        <v>313</v>
      </c>
      <c r="F44" s="138">
        <f t="shared" si="0"/>
        <v>0</v>
      </c>
      <c r="G44" s="138">
        <f t="shared" si="1"/>
        <v>0</v>
      </c>
      <c r="H44" s="138">
        <f t="shared" si="2"/>
        <v>1</v>
      </c>
      <c r="I44" s="1390"/>
      <c r="J44" s="1391"/>
      <c r="K44" s="277"/>
      <c r="L44" s="278"/>
      <c r="M44" s="143"/>
    </row>
    <row r="45" spans="1:22" ht="15.75" thickBot="1" x14ac:dyDescent="0.3">
      <c r="C45" s="1483"/>
      <c r="D45" s="1484"/>
      <c r="E45" s="115"/>
      <c r="F45" s="115">
        <f t="shared" si="0"/>
        <v>0</v>
      </c>
      <c r="G45" s="115">
        <f t="shared" si="1"/>
        <v>0</v>
      </c>
      <c r="H45" s="115">
        <f t="shared" si="2"/>
        <v>0</v>
      </c>
      <c r="I45" s="1487"/>
      <c r="J45" s="1488"/>
      <c r="K45" s="249"/>
    </row>
    <row r="46" spans="1:22" ht="22.5" x14ac:dyDescent="0.3">
      <c r="C46" s="164"/>
      <c r="D46" s="164"/>
      <c r="E46" s="143"/>
      <c r="F46" s="198" t="s">
        <v>311</v>
      </c>
      <c r="G46" s="198" t="s">
        <v>312</v>
      </c>
      <c r="H46" s="198" t="s">
        <v>313</v>
      </c>
      <c r="I46" s="226" t="s">
        <v>317</v>
      </c>
      <c r="J46" s="169"/>
      <c r="K46" s="169"/>
      <c r="L46" s="201" t="s">
        <v>319</v>
      </c>
      <c r="M46" s="201"/>
      <c r="N46" s="201"/>
      <c r="O46" s="201"/>
      <c r="P46" s="201"/>
      <c r="Q46" s="201"/>
      <c r="R46" s="201"/>
      <c r="S46" s="201"/>
      <c r="T46" s="202"/>
      <c r="U46" s="201"/>
      <c r="V46" s="201"/>
    </row>
    <row r="47" spans="1:22" ht="15.75" thickBot="1" x14ac:dyDescent="0.3">
      <c r="E47" s="102" t="s">
        <v>316</v>
      </c>
      <c r="F47" s="104">
        <f>SUM(F13:F45)</f>
        <v>1</v>
      </c>
      <c r="G47" s="104">
        <f>SUM(G13:G45)</f>
        <v>1</v>
      </c>
      <c r="H47" s="104">
        <f>SUM(H13:H45)</f>
        <v>1</v>
      </c>
      <c r="I47" s="102">
        <f>+F47+G47</f>
        <v>2</v>
      </c>
      <c r="L47" s="1292" t="s">
        <v>349</v>
      </c>
      <c r="M47" s="1292"/>
      <c r="N47" s="1292"/>
      <c r="O47" s="1292"/>
      <c r="P47" s="1292"/>
      <c r="Q47" s="195"/>
      <c r="R47" s="1292" t="s">
        <v>350</v>
      </c>
      <c r="S47" s="1292"/>
      <c r="T47" s="1292"/>
      <c r="U47" s="1292"/>
      <c r="V47" s="1292"/>
    </row>
    <row r="48" spans="1:22" ht="15.75" thickBot="1" x14ac:dyDescent="0.3">
      <c r="D48" s="180" t="s">
        <v>347</v>
      </c>
      <c r="E48" s="181"/>
      <c r="F48" s="1293">
        <f>+F47/I47</f>
        <v>0.5</v>
      </c>
      <c r="G48" s="1293">
        <f>+G47/I47</f>
        <v>0.5</v>
      </c>
      <c r="H48" s="223"/>
      <c r="I48" s="1295">
        <f>+F48+G48</f>
        <v>1</v>
      </c>
      <c r="L48" s="196"/>
      <c r="M48" s="174"/>
      <c r="N48" s="195"/>
      <c r="O48" s="195"/>
      <c r="P48" s="195"/>
      <c r="Q48" s="195"/>
      <c r="R48" s="195"/>
      <c r="S48" s="195"/>
      <c r="T48" s="203"/>
      <c r="U48" s="176"/>
      <c r="V48" s="176"/>
    </row>
    <row r="49" spans="1:24" ht="15.75" thickBot="1" x14ac:dyDescent="0.3">
      <c r="D49" s="180" t="s">
        <v>348</v>
      </c>
      <c r="E49" s="181"/>
      <c r="F49" s="1294"/>
      <c r="G49" s="1294"/>
      <c r="H49" s="223"/>
      <c r="I49" s="1296"/>
      <c r="L49" s="1297" t="s">
        <v>320</v>
      </c>
      <c r="M49" s="1298"/>
      <c r="N49" s="1298"/>
      <c r="O49" s="1298"/>
      <c r="P49" s="1299"/>
      <c r="Q49" s="195"/>
      <c r="R49" s="1297" t="s">
        <v>321</v>
      </c>
      <c r="S49" s="1298"/>
      <c r="T49" s="1300"/>
      <c r="U49" s="1298"/>
      <c r="V49" s="1299"/>
    </row>
    <row r="50" spans="1:24" ht="38.25" x14ac:dyDescent="0.25">
      <c r="D50" s="182"/>
      <c r="E50" s="116"/>
      <c r="F50" s="186"/>
      <c r="G50" s="186"/>
      <c r="H50" s="183"/>
      <c r="I50" s="184"/>
      <c r="L50" s="216" t="s">
        <v>322</v>
      </c>
      <c r="M50" s="217" t="s">
        <v>323</v>
      </c>
      <c r="N50" s="217" t="s">
        <v>324</v>
      </c>
      <c r="O50" s="217" t="s">
        <v>325</v>
      </c>
      <c r="P50" s="218" t="s">
        <v>326</v>
      </c>
      <c r="Q50" s="219"/>
      <c r="R50" s="220" t="s">
        <v>322</v>
      </c>
      <c r="S50" s="217" t="s">
        <v>323</v>
      </c>
      <c r="T50" s="217" t="s">
        <v>327</v>
      </c>
      <c r="U50" s="217" t="s">
        <v>325</v>
      </c>
      <c r="V50" s="218" t="s">
        <v>326</v>
      </c>
    </row>
    <row r="51" spans="1:24" x14ac:dyDescent="0.25">
      <c r="D51" s="182" t="s">
        <v>324</v>
      </c>
      <c r="E51" s="193">
        <f>+F48</f>
        <v>0.5</v>
      </c>
      <c r="F51" s="186"/>
      <c r="G51" s="186"/>
      <c r="H51" s="183"/>
      <c r="I51" s="184"/>
      <c r="L51" s="205" t="s">
        <v>328</v>
      </c>
      <c r="M51" s="206" t="s">
        <v>329</v>
      </c>
      <c r="N51" s="207" t="s">
        <v>330</v>
      </c>
      <c r="O51" s="208" t="s">
        <v>331</v>
      </c>
      <c r="P51" s="189" t="s">
        <v>332</v>
      </c>
      <c r="Q51" s="204"/>
      <c r="R51" s="209" t="s">
        <v>328</v>
      </c>
      <c r="S51" s="206" t="s">
        <v>333</v>
      </c>
      <c r="T51" s="179" t="s">
        <v>334</v>
      </c>
      <c r="U51" s="208" t="s">
        <v>331</v>
      </c>
      <c r="V51" s="189" t="s">
        <v>335</v>
      </c>
    </row>
    <row r="52" spans="1:24" ht="30" x14ac:dyDescent="0.25">
      <c r="D52" s="182" t="s">
        <v>327</v>
      </c>
      <c r="E52" s="193">
        <f>+G48</f>
        <v>0.5</v>
      </c>
      <c r="F52" s="186"/>
      <c r="G52" s="186"/>
      <c r="H52" s="183"/>
      <c r="I52" s="184"/>
      <c r="L52" s="205" t="s">
        <v>336</v>
      </c>
      <c r="M52" s="206" t="s">
        <v>329</v>
      </c>
      <c r="N52" s="207" t="s">
        <v>337</v>
      </c>
      <c r="O52" s="208" t="s">
        <v>338</v>
      </c>
      <c r="P52" s="189" t="s">
        <v>339</v>
      </c>
      <c r="Q52" s="204"/>
      <c r="R52" s="209" t="s">
        <v>336</v>
      </c>
      <c r="S52" s="206" t="s">
        <v>333</v>
      </c>
      <c r="T52" s="179" t="s">
        <v>337</v>
      </c>
      <c r="U52" s="208" t="s">
        <v>338</v>
      </c>
      <c r="V52" s="189" t="s">
        <v>340</v>
      </c>
    </row>
    <row r="53" spans="1:24" ht="16.5" thickBot="1" x14ac:dyDescent="0.3">
      <c r="C53" s="227" t="s">
        <v>351</v>
      </c>
      <c r="D53" s="182"/>
      <c r="E53" s="116"/>
      <c r="F53" s="186"/>
      <c r="G53" s="186"/>
      <c r="H53" s="183"/>
      <c r="I53" s="184"/>
      <c r="J53" s="102">
        <f>990*1.12</f>
        <v>1108.8000000000002</v>
      </c>
      <c r="L53" s="210" t="s">
        <v>341</v>
      </c>
      <c r="M53" s="211" t="s">
        <v>329</v>
      </c>
      <c r="N53" s="212" t="s">
        <v>342</v>
      </c>
      <c r="O53" s="213" t="s">
        <v>343</v>
      </c>
      <c r="P53" s="214" t="s">
        <v>344</v>
      </c>
      <c r="Q53" s="204"/>
      <c r="R53" s="215" t="s">
        <v>341</v>
      </c>
      <c r="S53" s="211" t="s">
        <v>345</v>
      </c>
      <c r="T53" s="190" t="s">
        <v>346</v>
      </c>
      <c r="U53" s="213" t="s">
        <v>343</v>
      </c>
      <c r="V53" s="214" t="s">
        <v>332</v>
      </c>
    </row>
    <row r="54" spans="1:24" x14ac:dyDescent="0.25">
      <c r="D54" s="229" t="s">
        <v>352</v>
      </c>
      <c r="E54" s="116"/>
      <c r="F54" s="186"/>
      <c r="G54" s="186"/>
      <c r="H54" s="183"/>
      <c r="I54" s="184"/>
    </row>
    <row r="55" spans="1:24" x14ac:dyDescent="0.25">
      <c r="D55" s="228" t="s">
        <v>353</v>
      </c>
      <c r="E55" s="116"/>
      <c r="F55" s="186"/>
      <c r="G55" s="186"/>
      <c r="H55" s="183"/>
      <c r="I55" s="184"/>
    </row>
    <row r="56" spans="1:24" x14ac:dyDescent="0.25">
      <c r="D56" s="228" t="s">
        <v>354</v>
      </c>
      <c r="E56" s="192" t="s">
        <v>356</v>
      </c>
      <c r="F56" s="186"/>
      <c r="G56" s="186"/>
      <c r="H56" s="183"/>
      <c r="I56" s="184"/>
    </row>
    <row r="57" spans="1:24" s="170" customFormat="1" ht="16.5" customHeight="1" x14ac:dyDescent="0.3">
      <c r="A57" s="221"/>
      <c r="B57" s="134"/>
      <c r="C57" s="191"/>
      <c r="D57" s="228" t="s">
        <v>355</v>
      </c>
      <c r="E57" s="185"/>
      <c r="F57" s="185"/>
      <c r="G57" s="185"/>
      <c r="H57" s="185"/>
      <c r="I57" s="185"/>
      <c r="K57" s="200"/>
      <c r="W57" s="200"/>
      <c r="X57" s="200"/>
    </row>
    <row r="58" spans="1:24" s="175" customFormat="1" x14ac:dyDescent="0.25">
      <c r="A58" s="197"/>
      <c r="B58" s="170"/>
      <c r="C58" s="194" t="s">
        <v>357</v>
      </c>
      <c r="I58" s="171"/>
      <c r="J58" s="172"/>
      <c r="K58" s="172"/>
      <c r="W58" s="176"/>
      <c r="X58" s="174"/>
    </row>
    <row r="59" spans="1:24" s="175" customFormat="1" ht="46.5" x14ac:dyDescent="0.25">
      <c r="A59" s="197">
        <v>111</v>
      </c>
      <c r="C59" s="1393"/>
      <c r="D59" s="1394"/>
      <c r="E59" s="1394"/>
      <c r="F59" s="1394"/>
      <c r="G59" s="1394"/>
      <c r="H59" s="1394"/>
      <c r="I59" s="1394"/>
      <c r="J59" s="1395"/>
      <c r="K59" s="172"/>
      <c r="W59" s="176"/>
      <c r="X59" s="177"/>
    </row>
    <row r="60" spans="1:24" s="175" customFormat="1" x14ac:dyDescent="0.25">
      <c r="A60" s="197"/>
      <c r="I60" s="171"/>
      <c r="W60" s="178"/>
    </row>
    <row r="61" spans="1:24" s="173" customFormat="1" x14ac:dyDescent="0.25">
      <c r="A61" s="222"/>
      <c r="B61" s="175"/>
      <c r="I61" s="187"/>
      <c r="W61" s="179"/>
    </row>
    <row r="62" spans="1:24" s="173" customFormat="1" x14ac:dyDescent="0.25">
      <c r="A62" s="222"/>
      <c r="I62" s="187"/>
      <c r="W62" s="188"/>
    </row>
    <row r="63" spans="1:24" s="173" customFormat="1" x14ac:dyDescent="0.25">
      <c r="A63" s="222"/>
      <c r="I63" s="187"/>
      <c r="W63" s="188"/>
    </row>
    <row r="64" spans="1:24" s="173" customFormat="1" x14ac:dyDescent="0.25">
      <c r="A64" s="222"/>
      <c r="I64" s="187"/>
      <c r="W64" s="188"/>
    </row>
    <row r="65" spans="2:2" x14ac:dyDescent="0.25">
      <c r="B65" s="173"/>
    </row>
  </sheetData>
  <mergeCells count="64">
    <mergeCell ref="E5:F5"/>
    <mergeCell ref="G5:I5"/>
    <mergeCell ref="E6:F6"/>
    <mergeCell ref="E7:F7"/>
    <mergeCell ref="C10:D11"/>
    <mergeCell ref="E10:E11"/>
    <mergeCell ref="F10:H10"/>
    <mergeCell ref="I10:J11"/>
    <mergeCell ref="C12:D12"/>
    <mergeCell ref="I12:J12"/>
    <mergeCell ref="C13:D13"/>
    <mergeCell ref="I13:J13"/>
    <mergeCell ref="C14:D14"/>
    <mergeCell ref="C34:D34"/>
    <mergeCell ref="I34:J34"/>
    <mergeCell ref="C35:D35"/>
    <mergeCell ref="I35:J35"/>
    <mergeCell ref="C33:D33"/>
    <mergeCell ref="I33:J33"/>
    <mergeCell ref="C36:D36"/>
    <mergeCell ref="C37:D37"/>
    <mergeCell ref="I37:J37"/>
    <mergeCell ref="C38:D38"/>
    <mergeCell ref="I38:J38"/>
    <mergeCell ref="C42:D42"/>
    <mergeCell ref="I42:J42"/>
    <mergeCell ref="C43:D43"/>
    <mergeCell ref="I43:J43"/>
    <mergeCell ref="C39:D39"/>
    <mergeCell ref="I39:J39"/>
    <mergeCell ref="C40:D40"/>
    <mergeCell ref="I40:J40"/>
    <mergeCell ref="L47:P47"/>
    <mergeCell ref="R47:V47"/>
    <mergeCell ref="F48:F49"/>
    <mergeCell ref="G48:G49"/>
    <mergeCell ref="I48:I49"/>
    <mergeCell ref="L49:P49"/>
    <mergeCell ref="R49:V49"/>
    <mergeCell ref="C59:J59"/>
    <mergeCell ref="C15:D15"/>
    <mergeCell ref="C16:D16"/>
    <mergeCell ref="C17:D17"/>
    <mergeCell ref="C18:D18"/>
    <mergeCell ref="C19:D19"/>
    <mergeCell ref="C20:D20"/>
    <mergeCell ref="C21:D21"/>
    <mergeCell ref="C22:D22"/>
    <mergeCell ref="C45:D45"/>
    <mergeCell ref="I45:J45"/>
    <mergeCell ref="C44:D44"/>
    <mergeCell ref="I44:J44"/>
    <mergeCell ref="C41:D41"/>
    <mergeCell ref="I41:J41"/>
    <mergeCell ref="C23:D23"/>
    <mergeCell ref="C24:D24"/>
    <mergeCell ref="C25:D25"/>
    <mergeCell ref="C27:D27"/>
    <mergeCell ref="C26:D26"/>
    <mergeCell ref="C32:D32"/>
    <mergeCell ref="C28:D28"/>
    <mergeCell ref="C29:D29"/>
    <mergeCell ref="C30:D30"/>
    <mergeCell ref="C31:D31"/>
  </mergeCells>
  <conditionalFormatting sqref="C13:D35 C37:D44 C36">
    <cfRule type="duplicateValues" dxfId="35" priority="551"/>
    <cfRule type="duplicateValues" dxfId="34" priority="552"/>
  </conditionalFormatting>
  <dataValidations count="1">
    <dataValidation type="list" allowBlank="1" showInputMessage="1" showErrorMessage="1" sqref="E13:E46" xr:uid="{00000000-0002-0000-4400-000000000000}">
      <formula1>$G$6:$G$8</formula1>
    </dataValidation>
  </dataValidation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CCFFCC"/>
  </sheetPr>
  <dimension ref="A1:X70"/>
  <sheetViews>
    <sheetView zoomScaleNormal="100" workbookViewId="0">
      <selection activeCell="C13" sqref="C13:D13"/>
    </sheetView>
  </sheetViews>
  <sheetFormatPr baseColWidth="10" defaultColWidth="11.42578125" defaultRowHeight="15" x14ac:dyDescent="0.25"/>
  <cols>
    <col min="1" max="1" width="1.7109375" style="133" customWidth="1"/>
    <col min="2" max="2" width="3" style="134" bestFit="1" customWidth="1"/>
    <col min="3" max="3" width="21.7109375" style="135" customWidth="1"/>
    <col min="4" max="4" width="60.140625" style="135" customWidth="1"/>
    <col min="5" max="5" width="7" style="102" customWidth="1"/>
    <col min="6" max="6" width="5.42578125"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304</v>
      </c>
      <c r="E2" s="145"/>
      <c r="F2" s="146"/>
      <c r="G2" s="146"/>
      <c r="H2" s="146"/>
      <c r="I2" s="146" t="s">
        <v>309</v>
      </c>
      <c r="J2" s="153" t="s">
        <v>2527</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72" t="str">
        <f>+'600-RC'!D4</f>
        <v>INGRESOS - VENTAS</v>
      </c>
      <c r="E4" s="149"/>
      <c r="F4" s="165"/>
      <c r="G4" s="165"/>
      <c r="H4" s="165"/>
      <c r="I4" s="165"/>
      <c r="J4" s="155"/>
      <c r="K4" s="149"/>
      <c r="N4" s="144"/>
    </row>
    <row r="5" spans="1:14" s="56" customFormat="1" ht="15.75" x14ac:dyDescent="0.25">
      <c r="A5" s="133"/>
      <c r="B5" s="161"/>
      <c r="C5" s="240" t="s">
        <v>305</v>
      </c>
      <c r="D5" s="149" t="s">
        <v>306</v>
      </c>
      <c r="E5" s="1139" t="s">
        <v>307</v>
      </c>
      <c r="F5" s="1139"/>
      <c r="G5" s="1140" t="s">
        <v>315</v>
      </c>
      <c r="H5" s="1140"/>
      <c r="I5" s="1140"/>
      <c r="J5" s="1010" t="s">
        <v>3083</v>
      </c>
      <c r="K5" s="148"/>
      <c r="N5" s="144"/>
    </row>
    <row r="6" spans="1:14" s="56" customFormat="1" ht="15.75" x14ac:dyDescent="0.25">
      <c r="A6" s="133"/>
      <c r="B6" s="161"/>
      <c r="C6" s="241" t="s">
        <v>302</v>
      </c>
      <c r="D6" s="150" t="s">
        <v>151</v>
      </c>
      <c r="E6" s="1141">
        <v>44995</v>
      </c>
      <c r="F6" s="1141"/>
      <c r="G6" s="166" t="s">
        <v>311</v>
      </c>
      <c r="H6" s="166"/>
      <c r="I6" s="224">
        <v>1</v>
      </c>
      <c r="J6" s="246" t="s">
        <v>308</v>
      </c>
      <c r="K6" s="162"/>
    </row>
    <row r="7" spans="1:14" s="56" customFormat="1" ht="15.75" x14ac:dyDescent="0.25">
      <c r="A7" s="133"/>
      <c r="B7" s="161"/>
      <c r="C7" s="241" t="s">
        <v>88</v>
      </c>
      <c r="D7" s="150" t="s">
        <v>152</v>
      </c>
      <c r="E7" s="1141">
        <f>+E6+10</f>
        <v>45005</v>
      </c>
      <c r="F7" s="1141"/>
      <c r="G7" s="167" t="s">
        <v>312</v>
      </c>
      <c r="H7" s="167"/>
      <c r="I7" s="224">
        <v>0</v>
      </c>
      <c r="J7" s="247"/>
      <c r="K7" s="163"/>
    </row>
    <row r="8" spans="1:14" ht="15.75" thickBot="1" x14ac:dyDescent="0.3">
      <c r="B8" s="159"/>
      <c r="C8" s="289"/>
      <c r="D8" s="156"/>
      <c r="E8" s="157"/>
      <c r="F8" s="157"/>
      <c r="G8" s="243" t="s">
        <v>313</v>
      </c>
      <c r="H8" s="243"/>
      <c r="I8" s="244" t="s">
        <v>314</v>
      </c>
      <c r="J8" s="158"/>
      <c r="K8" s="143"/>
    </row>
    <row r="9" spans="1:14" ht="15.75"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c r="C12" s="1281"/>
      <c r="D12" s="1282"/>
      <c r="E12" s="140"/>
      <c r="F12" s="140"/>
      <c r="G12" s="141"/>
      <c r="H12" s="141"/>
      <c r="I12" s="199"/>
      <c r="J12" s="230"/>
      <c r="K12" s="233"/>
    </row>
    <row r="13" spans="1:14" ht="46.5" x14ac:dyDescent="0.25">
      <c r="A13" s="133">
        <v>111</v>
      </c>
      <c r="C13" s="1370" t="s">
        <v>1122</v>
      </c>
      <c r="D13" s="1371"/>
      <c r="E13" s="139" t="s">
        <v>313</v>
      </c>
      <c r="F13" s="139">
        <f t="shared" ref="F13:F51" si="0">SUMIF(E13,G$6,I$6)</f>
        <v>0</v>
      </c>
      <c r="G13" s="142">
        <f t="shared" ref="G13:G51" si="1">SUMIF(G$7,E13,I$6)</f>
        <v>0</v>
      </c>
      <c r="H13" s="142">
        <f>SUMIF(E13,G$8,I$6)</f>
        <v>1</v>
      </c>
      <c r="I13" s="1266"/>
      <c r="J13" s="1267"/>
      <c r="K13" s="169"/>
    </row>
    <row r="14" spans="1:14" ht="16.5" x14ac:dyDescent="0.25">
      <c r="A14" s="133">
        <v>1</v>
      </c>
      <c r="C14" s="1370" t="s">
        <v>1123</v>
      </c>
      <c r="D14" s="1371"/>
      <c r="E14" s="138"/>
      <c r="F14" s="139">
        <f t="shared" si="0"/>
        <v>0</v>
      </c>
      <c r="G14" s="142">
        <f t="shared" si="1"/>
        <v>0</v>
      </c>
      <c r="H14" s="142">
        <f t="shared" ref="H14:H51" si="2">SUMIF(E14,G$8,I$6)</f>
        <v>0</v>
      </c>
      <c r="I14" s="1266"/>
      <c r="J14" s="1267"/>
      <c r="K14" s="169"/>
    </row>
    <row r="15" spans="1:14" ht="31.5" x14ac:dyDescent="0.25">
      <c r="A15" s="133">
        <v>11</v>
      </c>
      <c r="C15" s="1370" t="s">
        <v>1124</v>
      </c>
      <c r="D15" s="1371"/>
      <c r="E15" s="138"/>
      <c r="F15" s="139">
        <f t="shared" ref="F15:F28" si="3">SUMIF(E15,G$6,I$6)</f>
        <v>0</v>
      </c>
      <c r="G15" s="142">
        <f t="shared" ref="G15:G28" si="4">SUMIF(G$7,E15,I$6)</f>
        <v>0</v>
      </c>
      <c r="H15" s="142">
        <f t="shared" ref="H15:H28" si="5">SUMIF(E15,G$8,I$6)</f>
        <v>0</v>
      </c>
      <c r="I15" s="1266"/>
      <c r="J15" s="1267"/>
      <c r="K15" s="169"/>
    </row>
    <row r="16" spans="1:14" ht="31.5" x14ac:dyDescent="0.25">
      <c r="A16" s="133">
        <v>11</v>
      </c>
      <c r="C16" s="1370" t="s">
        <v>1125</v>
      </c>
      <c r="D16" s="1371"/>
      <c r="E16" s="138"/>
      <c r="F16" s="139">
        <f t="shared" si="3"/>
        <v>0</v>
      </c>
      <c r="G16" s="142">
        <f t="shared" si="4"/>
        <v>0</v>
      </c>
      <c r="H16" s="142">
        <f t="shared" si="5"/>
        <v>0</v>
      </c>
      <c r="I16" s="1266"/>
      <c r="J16" s="1267"/>
      <c r="K16" s="169"/>
    </row>
    <row r="17" spans="1:11" ht="31.5" x14ac:dyDescent="0.25">
      <c r="A17" s="133">
        <v>11</v>
      </c>
      <c r="C17" s="1370" t="s">
        <v>1126</v>
      </c>
      <c r="D17" s="1371"/>
      <c r="E17" s="138"/>
      <c r="F17" s="139">
        <f t="shared" si="3"/>
        <v>0</v>
      </c>
      <c r="G17" s="142">
        <f t="shared" si="4"/>
        <v>0</v>
      </c>
      <c r="H17" s="142">
        <f t="shared" si="5"/>
        <v>0</v>
      </c>
      <c r="I17" s="1266"/>
      <c r="J17" s="1267"/>
      <c r="K17" s="169"/>
    </row>
    <row r="18" spans="1:11" ht="16.5" x14ac:dyDescent="0.25">
      <c r="A18" s="133">
        <v>1</v>
      </c>
      <c r="C18" s="1370" t="s">
        <v>2351</v>
      </c>
      <c r="D18" s="1371"/>
      <c r="E18" s="138"/>
      <c r="F18" s="139">
        <f t="shared" si="3"/>
        <v>0</v>
      </c>
      <c r="G18" s="142">
        <f t="shared" si="4"/>
        <v>0</v>
      </c>
      <c r="H18" s="142">
        <f t="shared" si="5"/>
        <v>0</v>
      </c>
      <c r="I18" s="1266"/>
      <c r="J18" s="1267"/>
      <c r="K18" s="169"/>
    </row>
    <row r="19" spans="1:11" ht="16.5" x14ac:dyDescent="0.25">
      <c r="A19" s="133">
        <v>1</v>
      </c>
      <c r="C19" s="1370" t="s">
        <v>1127</v>
      </c>
      <c r="D19" s="1371"/>
      <c r="E19" s="138"/>
      <c r="F19" s="139">
        <f t="shared" si="3"/>
        <v>0</v>
      </c>
      <c r="G19" s="142">
        <f t="shared" si="4"/>
        <v>0</v>
      </c>
      <c r="H19" s="142">
        <f t="shared" si="5"/>
        <v>0</v>
      </c>
      <c r="I19" s="1266"/>
      <c r="J19" s="1267"/>
      <c r="K19" s="169"/>
    </row>
    <row r="20" spans="1:11" ht="31.5" x14ac:dyDescent="0.25">
      <c r="A20" s="133">
        <v>11</v>
      </c>
      <c r="C20" s="1370" t="s">
        <v>1128</v>
      </c>
      <c r="D20" s="1371"/>
      <c r="E20" s="138"/>
      <c r="F20" s="139">
        <f t="shared" si="3"/>
        <v>0</v>
      </c>
      <c r="G20" s="142">
        <f t="shared" si="4"/>
        <v>0</v>
      </c>
      <c r="H20" s="142">
        <f t="shared" si="5"/>
        <v>0</v>
      </c>
      <c r="I20" s="1266"/>
      <c r="J20" s="1267"/>
      <c r="K20" s="169"/>
    </row>
    <row r="21" spans="1:11" ht="16.5" x14ac:dyDescent="0.25">
      <c r="A21" s="133">
        <v>1</v>
      </c>
      <c r="C21" s="1370" t="s">
        <v>1129</v>
      </c>
      <c r="D21" s="1371"/>
      <c r="E21" s="138"/>
      <c r="F21" s="139">
        <f t="shared" si="3"/>
        <v>0</v>
      </c>
      <c r="G21" s="142">
        <f t="shared" si="4"/>
        <v>0</v>
      </c>
      <c r="H21" s="142">
        <f t="shared" si="5"/>
        <v>0</v>
      </c>
      <c r="I21" s="1266"/>
      <c r="J21" s="1267"/>
      <c r="K21" s="169"/>
    </row>
    <row r="22" spans="1:11" ht="31.5" x14ac:dyDescent="0.25">
      <c r="A22" s="133">
        <v>11</v>
      </c>
      <c r="C22" s="1370" t="s">
        <v>1130</v>
      </c>
      <c r="D22" s="1371"/>
      <c r="E22" s="138"/>
      <c r="F22" s="139">
        <f t="shared" si="3"/>
        <v>0</v>
      </c>
      <c r="G22" s="142">
        <f t="shared" si="4"/>
        <v>0</v>
      </c>
      <c r="H22" s="142">
        <f t="shared" si="5"/>
        <v>0</v>
      </c>
      <c r="I22" s="1266"/>
      <c r="J22" s="1267"/>
      <c r="K22" s="169"/>
    </row>
    <row r="23" spans="1:11" ht="16.5" x14ac:dyDescent="0.25">
      <c r="A23" s="133">
        <v>1</v>
      </c>
      <c r="C23" s="1370" t="s">
        <v>2352</v>
      </c>
      <c r="D23" s="1371"/>
      <c r="E23" s="138"/>
      <c r="F23" s="139">
        <f t="shared" si="3"/>
        <v>0</v>
      </c>
      <c r="G23" s="142">
        <f t="shared" si="4"/>
        <v>0</v>
      </c>
      <c r="H23" s="142">
        <f t="shared" si="5"/>
        <v>0</v>
      </c>
      <c r="I23" s="1266"/>
      <c r="J23" s="1267"/>
      <c r="K23" s="169"/>
    </row>
    <row r="24" spans="1:11" ht="31.5" x14ac:dyDescent="0.25">
      <c r="A24" s="133">
        <v>11</v>
      </c>
      <c r="C24" s="1370" t="s">
        <v>1131</v>
      </c>
      <c r="D24" s="1371"/>
      <c r="E24" s="138"/>
      <c r="F24" s="139">
        <f t="shared" si="3"/>
        <v>0</v>
      </c>
      <c r="G24" s="142">
        <f t="shared" si="4"/>
        <v>0</v>
      </c>
      <c r="H24" s="142">
        <f t="shared" si="5"/>
        <v>0</v>
      </c>
      <c r="I24" s="1266"/>
      <c r="J24" s="1267"/>
      <c r="K24" s="169"/>
    </row>
    <row r="25" spans="1:11" ht="16.5" x14ac:dyDescent="0.25">
      <c r="A25" s="133">
        <v>1</v>
      </c>
      <c r="C25" s="1370" t="s">
        <v>1132</v>
      </c>
      <c r="D25" s="1371"/>
      <c r="E25" s="138"/>
      <c r="F25" s="139">
        <f t="shared" si="3"/>
        <v>0</v>
      </c>
      <c r="G25" s="142">
        <f t="shared" si="4"/>
        <v>0</v>
      </c>
      <c r="H25" s="142">
        <f t="shared" si="5"/>
        <v>0</v>
      </c>
      <c r="I25" s="1266"/>
      <c r="J25" s="1267"/>
      <c r="K25" s="169"/>
    </row>
    <row r="26" spans="1:11" ht="16.5" x14ac:dyDescent="0.25">
      <c r="A26" s="133">
        <v>1</v>
      </c>
      <c r="C26" s="1370" t="s">
        <v>2353</v>
      </c>
      <c r="D26" s="1371"/>
      <c r="E26" s="138"/>
      <c r="F26" s="139">
        <f t="shared" si="3"/>
        <v>0</v>
      </c>
      <c r="G26" s="142">
        <f t="shared" si="4"/>
        <v>0</v>
      </c>
      <c r="H26" s="142">
        <f t="shared" si="5"/>
        <v>0</v>
      </c>
      <c r="I26" s="1266"/>
      <c r="J26" s="1267"/>
      <c r="K26" s="169"/>
    </row>
    <row r="27" spans="1:11" ht="31.5" x14ac:dyDescent="0.25">
      <c r="A27" s="133">
        <v>11</v>
      </c>
      <c r="C27" s="1370" t="s">
        <v>1133</v>
      </c>
      <c r="D27" s="1371"/>
      <c r="E27" s="138"/>
      <c r="F27" s="139">
        <f t="shared" si="3"/>
        <v>0</v>
      </c>
      <c r="G27" s="142">
        <f t="shared" si="4"/>
        <v>0</v>
      </c>
      <c r="H27" s="142">
        <f t="shared" si="5"/>
        <v>0</v>
      </c>
      <c r="I27" s="1266"/>
      <c r="J27" s="1267"/>
      <c r="K27" s="169"/>
    </row>
    <row r="28" spans="1:11" ht="31.5" x14ac:dyDescent="0.25">
      <c r="A28" s="133">
        <v>11</v>
      </c>
      <c r="C28" s="1370" t="s">
        <v>2354</v>
      </c>
      <c r="D28" s="1371"/>
      <c r="E28" s="138"/>
      <c r="F28" s="139">
        <f t="shared" si="3"/>
        <v>0</v>
      </c>
      <c r="G28" s="142">
        <f t="shared" si="4"/>
        <v>0</v>
      </c>
      <c r="H28" s="142">
        <f t="shared" si="5"/>
        <v>0</v>
      </c>
      <c r="I28" s="1266"/>
      <c r="J28" s="1267"/>
      <c r="K28" s="169"/>
    </row>
    <row r="29" spans="1:11" ht="31.5" x14ac:dyDescent="0.25">
      <c r="A29" s="133">
        <v>11</v>
      </c>
      <c r="C29" s="1370" t="s">
        <v>1134</v>
      </c>
      <c r="D29" s="1371"/>
      <c r="E29" s="138"/>
      <c r="F29" s="139">
        <f t="shared" ref="F29:F50" si="6">SUMIF(E29,G$6,I$6)</f>
        <v>0</v>
      </c>
      <c r="G29" s="142">
        <f t="shared" ref="G29:G50" si="7">SUMIF(G$7,E29,I$6)</f>
        <v>0</v>
      </c>
      <c r="H29" s="142">
        <f t="shared" ref="H29:H50" si="8">SUMIF(E29,G$8,I$6)</f>
        <v>0</v>
      </c>
      <c r="I29" s="1266"/>
      <c r="J29" s="1267"/>
      <c r="K29" s="169"/>
    </row>
    <row r="30" spans="1:11" ht="16.5" x14ac:dyDescent="0.25">
      <c r="A30" s="133">
        <v>1</v>
      </c>
      <c r="C30" s="1370" t="s">
        <v>1135</v>
      </c>
      <c r="D30" s="1371"/>
      <c r="E30" s="138"/>
      <c r="F30" s="139">
        <f t="shared" si="6"/>
        <v>0</v>
      </c>
      <c r="G30" s="142">
        <f t="shared" si="7"/>
        <v>0</v>
      </c>
      <c r="H30" s="142">
        <f t="shared" si="8"/>
        <v>0</v>
      </c>
      <c r="I30" s="1266"/>
      <c r="J30" s="1267"/>
      <c r="K30" s="169"/>
    </row>
    <row r="31" spans="1:11" ht="16.5" x14ac:dyDescent="0.25">
      <c r="A31" s="133">
        <v>1</v>
      </c>
      <c r="C31" s="1370" t="s">
        <v>2355</v>
      </c>
      <c r="D31" s="1371"/>
      <c r="E31" s="138"/>
      <c r="F31" s="139">
        <f t="shared" si="6"/>
        <v>0</v>
      </c>
      <c r="G31" s="142">
        <f t="shared" si="7"/>
        <v>0</v>
      </c>
      <c r="H31" s="142">
        <f t="shared" si="8"/>
        <v>0</v>
      </c>
      <c r="I31" s="1266"/>
      <c r="J31" s="1267"/>
      <c r="K31" s="169"/>
    </row>
    <row r="32" spans="1:11" ht="16.5" x14ac:dyDescent="0.25">
      <c r="A32" s="133">
        <v>1</v>
      </c>
      <c r="C32" s="1370" t="s">
        <v>2356</v>
      </c>
      <c r="D32" s="1371"/>
      <c r="E32" s="138"/>
      <c r="F32" s="139">
        <f t="shared" si="6"/>
        <v>0</v>
      </c>
      <c r="G32" s="142">
        <f t="shared" si="7"/>
        <v>0</v>
      </c>
      <c r="H32" s="142">
        <f t="shared" si="8"/>
        <v>0</v>
      </c>
      <c r="I32" s="1266"/>
      <c r="J32" s="1267"/>
      <c r="K32" s="169"/>
    </row>
    <row r="33" spans="1:11" ht="16.5" x14ac:dyDescent="0.25">
      <c r="A33" s="133">
        <v>1</v>
      </c>
      <c r="C33" s="1370" t="s">
        <v>1136</v>
      </c>
      <c r="D33" s="1371"/>
      <c r="E33" s="138"/>
      <c r="F33" s="139">
        <f t="shared" si="6"/>
        <v>0</v>
      </c>
      <c r="G33" s="142">
        <f t="shared" si="7"/>
        <v>0</v>
      </c>
      <c r="H33" s="142">
        <f t="shared" si="8"/>
        <v>0</v>
      </c>
      <c r="I33" s="1266"/>
      <c r="J33" s="1267"/>
      <c r="K33" s="169"/>
    </row>
    <row r="34" spans="1:11" ht="31.5" x14ac:dyDescent="0.25">
      <c r="A34" s="133">
        <v>11</v>
      </c>
      <c r="C34" s="1370" t="s">
        <v>1137</v>
      </c>
      <c r="D34" s="1371"/>
      <c r="E34" s="138"/>
      <c r="F34" s="139">
        <f t="shared" si="6"/>
        <v>0</v>
      </c>
      <c r="G34" s="142">
        <f t="shared" si="7"/>
        <v>0</v>
      </c>
      <c r="H34" s="142">
        <f t="shared" si="8"/>
        <v>0</v>
      </c>
      <c r="I34" s="1266"/>
      <c r="J34" s="1267"/>
      <c r="K34" s="169"/>
    </row>
    <row r="35" spans="1:11" ht="31.5" x14ac:dyDescent="0.25">
      <c r="A35" s="133">
        <v>11</v>
      </c>
      <c r="C35" s="1370" t="s">
        <v>1138</v>
      </c>
      <c r="D35" s="1371"/>
      <c r="E35" s="138"/>
      <c r="F35" s="139">
        <f t="shared" si="6"/>
        <v>0</v>
      </c>
      <c r="G35" s="142">
        <f t="shared" si="7"/>
        <v>0</v>
      </c>
      <c r="H35" s="142">
        <f t="shared" si="8"/>
        <v>0</v>
      </c>
      <c r="I35" s="1266"/>
      <c r="J35" s="1267"/>
      <c r="K35" s="169"/>
    </row>
    <row r="36" spans="1:11" ht="31.5" x14ac:dyDescent="0.25">
      <c r="A36" s="133">
        <v>11</v>
      </c>
      <c r="C36" s="1370" t="s">
        <v>1139</v>
      </c>
      <c r="D36" s="1371"/>
      <c r="E36" s="138"/>
      <c r="F36" s="139">
        <f t="shared" si="6"/>
        <v>0</v>
      </c>
      <c r="G36" s="142">
        <f t="shared" si="7"/>
        <v>0</v>
      </c>
      <c r="H36" s="142">
        <f t="shared" si="8"/>
        <v>0</v>
      </c>
      <c r="I36" s="1266"/>
      <c r="J36" s="1267"/>
      <c r="K36" s="169"/>
    </row>
    <row r="37" spans="1:11" ht="31.5" x14ac:dyDescent="0.25">
      <c r="A37" s="133">
        <v>11</v>
      </c>
      <c r="C37" s="1370" t="s">
        <v>1140</v>
      </c>
      <c r="D37" s="1371"/>
      <c r="E37" s="138"/>
      <c r="F37" s="139">
        <f t="shared" si="6"/>
        <v>0</v>
      </c>
      <c r="G37" s="142">
        <f t="shared" si="7"/>
        <v>0</v>
      </c>
      <c r="H37" s="142">
        <f t="shared" si="8"/>
        <v>0</v>
      </c>
      <c r="I37" s="1266"/>
      <c r="J37" s="1267"/>
      <c r="K37" s="169"/>
    </row>
    <row r="38" spans="1:11" ht="31.5" x14ac:dyDescent="0.25">
      <c r="A38" s="133">
        <v>11</v>
      </c>
      <c r="C38" s="1370" t="s">
        <v>1141</v>
      </c>
      <c r="D38" s="1371"/>
      <c r="E38" s="138"/>
      <c r="F38" s="139">
        <f t="shared" si="6"/>
        <v>0</v>
      </c>
      <c r="G38" s="142">
        <f t="shared" si="7"/>
        <v>0</v>
      </c>
      <c r="H38" s="142">
        <f t="shared" si="8"/>
        <v>0</v>
      </c>
      <c r="I38" s="1266"/>
      <c r="J38" s="1267"/>
      <c r="K38" s="169"/>
    </row>
    <row r="39" spans="1:11" ht="31.5" x14ac:dyDescent="0.25">
      <c r="A39" s="133">
        <v>11</v>
      </c>
      <c r="C39" s="1370" t="s">
        <v>1142</v>
      </c>
      <c r="D39" s="1371"/>
      <c r="E39" s="138"/>
      <c r="F39" s="139">
        <f t="shared" si="6"/>
        <v>0</v>
      </c>
      <c r="G39" s="142">
        <f t="shared" si="7"/>
        <v>0</v>
      </c>
      <c r="H39" s="142">
        <f t="shared" si="8"/>
        <v>0</v>
      </c>
      <c r="I39" s="1266"/>
      <c r="J39" s="1267"/>
      <c r="K39" s="169"/>
    </row>
    <row r="40" spans="1:11" ht="31.5" x14ac:dyDescent="0.25">
      <c r="A40" s="133">
        <v>11</v>
      </c>
      <c r="C40" s="1370" t="s">
        <v>1143</v>
      </c>
      <c r="D40" s="1371"/>
      <c r="E40" s="138"/>
      <c r="F40" s="139">
        <f t="shared" si="6"/>
        <v>0</v>
      </c>
      <c r="G40" s="142">
        <f t="shared" si="7"/>
        <v>0</v>
      </c>
      <c r="H40" s="142">
        <f t="shared" si="8"/>
        <v>0</v>
      </c>
      <c r="I40" s="1266"/>
      <c r="J40" s="1267"/>
      <c r="K40" s="169"/>
    </row>
    <row r="41" spans="1:11" ht="31.5" x14ac:dyDescent="0.25">
      <c r="A41" s="133">
        <v>11</v>
      </c>
      <c r="C41" s="1370" t="s">
        <v>1144</v>
      </c>
      <c r="D41" s="1371"/>
      <c r="E41" s="138"/>
      <c r="F41" s="139">
        <f t="shared" si="6"/>
        <v>0</v>
      </c>
      <c r="G41" s="142">
        <f t="shared" si="7"/>
        <v>0</v>
      </c>
      <c r="H41" s="142">
        <f t="shared" si="8"/>
        <v>0</v>
      </c>
      <c r="I41" s="1266"/>
      <c r="J41" s="1267"/>
      <c r="K41" s="169"/>
    </row>
    <row r="42" spans="1:11" ht="31.5" x14ac:dyDescent="0.25">
      <c r="A42" s="133">
        <v>11</v>
      </c>
      <c r="C42" s="1370" t="s">
        <v>1145</v>
      </c>
      <c r="D42" s="1371"/>
      <c r="E42" s="138"/>
      <c r="F42" s="139">
        <f t="shared" si="6"/>
        <v>0</v>
      </c>
      <c r="G42" s="142">
        <f t="shared" si="7"/>
        <v>0</v>
      </c>
      <c r="H42" s="142">
        <f t="shared" si="8"/>
        <v>0</v>
      </c>
      <c r="I42" s="1266"/>
      <c r="J42" s="1267"/>
      <c r="K42" s="169"/>
    </row>
    <row r="43" spans="1:11" ht="31.5" x14ac:dyDescent="0.25">
      <c r="A43" s="133">
        <v>11</v>
      </c>
      <c r="C43" s="1370" t="s">
        <v>1146</v>
      </c>
      <c r="D43" s="1371"/>
      <c r="E43" s="138"/>
      <c r="F43" s="139">
        <f t="shared" si="6"/>
        <v>0</v>
      </c>
      <c r="G43" s="142">
        <f t="shared" si="7"/>
        <v>0</v>
      </c>
      <c r="H43" s="142">
        <f t="shared" si="8"/>
        <v>0</v>
      </c>
      <c r="I43" s="1266"/>
      <c r="J43" s="1267"/>
      <c r="K43" s="169"/>
    </row>
    <row r="44" spans="1:11" ht="31.5" x14ac:dyDescent="0.25">
      <c r="A44" s="133">
        <v>11</v>
      </c>
      <c r="C44" s="1370" t="s">
        <v>2357</v>
      </c>
      <c r="D44" s="1371"/>
      <c r="E44" s="138"/>
      <c r="F44" s="139">
        <f t="shared" si="6"/>
        <v>0</v>
      </c>
      <c r="G44" s="142">
        <f t="shared" si="7"/>
        <v>0</v>
      </c>
      <c r="H44" s="142">
        <f t="shared" si="8"/>
        <v>0</v>
      </c>
      <c r="I44" s="1266"/>
      <c r="J44" s="1267"/>
      <c r="K44" s="169"/>
    </row>
    <row r="45" spans="1:11" ht="31.5" x14ac:dyDescent="0.25">
      <c r="A45" s="133">
        <v>11</v>
      </c>
      <c r="C45" s="1370" t="s">
        <v>1147</v>
      </c>
      <c r="D45" s="1371"/>
      <c r="E45" s="138"/>
      <c r="F45" s="139">
        <f t="shared" si="6"/>
        <v>0</v>
      </c>
      <c r="G45" s="142">
        <f t="shared" si="7"/>
        <v>0</v>
      </c>
      <c r="H45" s="142">
        <f t="shared" si="8"/>
        <v>0</v>
      </c>
      <c r="I45" s="1266"/>
      <c r="J45" s="1267"/>
      <c r="K45" s="169"/>
    </row>
    <row r="46" spans="1:11" ht="31.5" x14ac:dyDescent="0.25">
      <c r="A46" s="133">
        <v>11</v>
      </c>
      <c r="C46" s="1370" t="s">
        <v>1148</v>
      </c>
      <c r="D46" s="1371"/>
      <c r="E46" s="138"/>
      <c r="F46" s="139">
        <f t="shared" si="6"/>
        <v>0</v>
      </c>
      <c r="G46" s="142">
        <f t="shared" si="7"/>
        <v>0</v>
      </c>
      <c r="H46" s="142">
        <f t="shared" si="8"/>
        <v>0</v>
      </c>
      <c r="I46" s="1266"/>
      <c r="J46" s="1267"/>
      <c r="K46" s="169"/>
    </row>
    <row r="47" spans="1:11" ht="31.5" x14ac:dyDescent="0.25">
      <c r="A47" s="133">
        <v>11</v>
      </c>
      <c r="C47" s="1370" t="s">
        <v>1149</v>
      </c>
      <c r="D47" s="1371"/>
      <c r="E47" s="138"/>
      <c r="F47" s="139">
        <f t="shared" si="6"/>
        <v>0</v>
      </c>
      <c r="G47" s="142">
        <f t="shared" si="7"/>
        <v>0</v>
      </c>
      <c r="H47" s="142">
        <f t="shared" si="8"/>
        <v>0</v>
      </c>
      <c r="I47" s="1266"/>
      <c r="J47" s="1267"/>
      <c r="K47" s="169"/>
    </row>
    <row r="48" spans="1:11" ht="16.5" x14ac:dyDescent="0.25">
      <c r="A48" s="133">
        <v>1</v>
      </c>
      <c r="C48" s="1370" t="s">
        <v>1150</v>
      </c>
      <c r="D48" s="1371"/>
      <c r="E48" s="138" t="s">
        <v>312</v>
      </c>
      <c r="F48" s="139">
        <f t="shared" si="6"/>
        <v>0</v>
      </c>
      <c r="G48" s="142">
        <f t="shared" si="7"/>
        <v>1</v>
      </c>
      <c r="H48" s="142">
        <f t="shared" si="8"/>
        <v>0</v>
      </c>
      <c r="I48" s="1266"/>
      <c r="J48" s="1267"/>
      <c r="K48" s="169"/>
    </row>
    <row r="49" spans="1:24" ht="31.5" x14ac:dyDescent="0.25">
      <c r="A49" s="133">
        <v>11</v>
      </c>
      <c r="C49" s="1370" t="s">
        <v>1151</v>
      </c>
      <c r="D49" s="1371"/>
      <c r="E49" s="138" t="s">
        <v>311</v>
      </c>
      <c r="F49" s="139">
        <f t="shared" si="6"/>
        <v>1</v>
      </c>
      <c r="G49" s="142">
        <f t="shared" si="7"/>
        <v>0</v>
      </c>
      <c r="H49" s="142">
        <f t="shared" si="8"/>
        <v>0</v>
      </c>
      <c r="I49" s="1266"/>
      <c r="J49" s="1267"/>
      <c r="K49" s="169"/>
    </row>
    <row r="50" spans="1:24" ht="31.5" x14ac:dyDescent="0.25">
      <c r="A50" s="133">
        <v>11</v>
      </c>
      <c r="C50" s="1370" t="s">
        <v>1152</v>
      </c>
      <c r="D50" s="1371"/>
      <c r="E50" s="138" t="s">
        <v>312</v>
      </c>
      <c r="F50" s="139">
        <f t="shared" si="6"/>
        <v>0</v>
      </c>
      <c r="G50" s="142">
        <f t="shared" si="7"/>
        <v>1</v>
      </c>
      <c r="H50" s="142">
        <f t="shared" si="8"/>
        <v>0</v>
      </c>
      <c r="I50" s="1266"/>
      <c r="J50" s="1267"/>
      <c r="K50" s="169"/>
    </row>
    <row r="51" spans="1:24" ht="15.75" thickBot="1" x14ac:dyDescent="0.3">
      <c r="C51" s="1288"/>
      <c r="D51" s="1289"/>
      <c r="E51" s="115" t="s">
        <v>313</v>
      </c>
      <c r="F51" s="231">
        <f t="shared" si="0"/>
        <v>0</v>
      </c>
      <c r="G51" s="232">
        <f t="shared" si="1"/>
        <v>0</v>
      </c>
      <c r="H51" s="232">
        <f t="shared" si="2"/>
        <v>1</v>
      </c>
      <c r="I51" s="1290"/>
      <c r="J51" s="1291"/>
      <c r="K51" s="169"/>
    </row>
    <row r="52" spans="1:24" ht="22.5" x14ac:dyDescent="0.3">
      <c r="C52" s="164"/>
      <c r="D52" s="164"/>
      <c r="E52" s="143"/>
      <c r="F52" s="198" t="s">
        <v>311</v>
      </c>
      <c r="G52" s="198" t="s">
        <v>312</v>
      </c>
      <c r="H52" s="198" t="s">
        <v>313</v>
      </c>
      <c r="I52" s="226" t="s">
        <v>317</v>
      </c>
      <c r="J52" s="169"/>
      <c r="K52" s="169"/>
      <c r="L52" s="201" t="s">
        <v>319</v>
      </c>
      <c r="M52" s="201"/>
      <c r="N52" s="201"/>
      <c r="O52" s="201"/>
      <c r="P52" s="201"/>
      <c r="Q52" s="201"/>
      <c r="R52" s="201"/>
      <c r="S52" s="201"/>
      <c r="T52" s="202"/>
      <c r="U52" s="201"/>
      <c r="V52" s="201"/>
    </row>
    <row r="53" spans="1:24" ht="15.75" thickBot="1" x14ac:dyDescent="0.3">
      <c r="E53" s="102" t="s">
        <v>316</v>
      </c>
      <c r="F53" s="104">
        <f>SUM(F13:F51)</f>
        <v>1</v>
      </c>
      <c r="G53" s="104">
        <f>SUM(G13:G51)</f>
        <v>2</v>
      </c>
      <c r="H53" s="104">
        <f>SUM(H13:H51)</f>
        <v>2</v>
      </c>
      <c r="I53" s="102">
        <f>+F53+G53</f>
        <v>3</v>
      </c>
      <c r="L53" s="1292" t="s">
        <v>349</v>
      </c>
      <c r="M53" s="1292"/>
      <c r="N53" s="1292"/>
      <c r="O53" s="1292"/>
      <c r="P53" s="1292"/>
      <c r="Q53" s="195"/>
      <c r="R53" s="1292" t="s">
        <v>350</v>
      </c>
      <c r="S53" s="1292"/>
      <c r="T53" s="1292"/>
      <c r="U53" s="1292"/>
      <c r="V53" s="1292"/>
    </row>
    <row r="54" spans="1:24" ht="15.75" thickBot="1" x14ac:dyDescent="0.3">
      <c r="D54" s="180"/>
      <c r="E54" s="181"/>
      <c r="F54" s="1293">
        <f>+F53/I53</f>
        <v>0.33333333333333331</v>
      </c>
      <c r="G54" s="1293">
        <f>+G53/I53</f>
        <v>0.66666666666666663</v>
      </c>
      <c r="H54" s="223"/>
      <c r="I54" s="1295">
        <f>+F54+G54</f>
        <v>1</v>
      </c>
      <c r="L54" s="196"/>
      <c r="M54" s="174"/>
      <c r="N54" s="195"/>
      <c r="O54" s="195"/>
      <c r="P54" s="195"/>
      <c r="Q54" s="195"/>
      <c r="R54" s="195"/>
      <c r="S54" s="195"/>
      <c r="T54" s="203"/>
      <c r="U54" s="176"/>
      <c r="V54" s="176"/>
    </row>
    <row r="55" spans="1:24" ht="15.75" thickBot="1" x14ac:dyDescent="0.3">
      <c r="D55" s="180"/>
      <c r="E55" s="181"/>
      <c r="F55" s="1294"/>
      <c r="G55" s="1294"/>
      <c r="H55" s="223"/>
      <c r="I55" s="1296"/>
      <c r="L55" s="1297" t="s">
        <v>320</v>
      </c>
      <c r="M55" s="1298"/>
      <c r="N55" s="1298"/>
      <c r="O55" s="1298"/>
      <c r="P55" s="1299"/>
      <c r="Q55" s="195"/>
      <c r="R55" s="1297" t="s">
        <v>321</v>
      </c>
      <c r="S55" s="1298"/>
      <c r="T55" s="1300"/>
      <c r="U55" s="1298"/>
      <c r="V55" s="1299"/>
    </row>
    <row r="56" spans="1:24" ht="38.25" x14ac:dyDescent="0.25">
      <c r="C56" s="868" t="s">
        <v>1595</v>
      </c>
      <c r="D56" s="867" t="s">
        <v>2362</v>
      </c>
      <c r="E56" s="116"/>
      <c r="F56" s="186"/>
      <c r="G56" s="186"/>
      <c r="H56" s="183"/>
      <c r="I56" s="184"/>
      <c r="L56" s="216" t="s">
        <v>322</v>
      </c>
      <c r="M56" s="217" t="s">
        <v>323</v>
      </c>
      <c r="N56" s="217" t="s">
        <v>324</v>
      </c>
      <c r="O56" s="217" t="s">
        <v>325</v>
      </c>
      <c r="P56" s="218" t="s">
        <v>326</v>
      </c>
      <c r="Q56" s="219"/>
      <c r="R56" s="220" t="s">
        <v>322</v>
      </c>
      <c r="S56" s="217" t="s">
        <v>323</v>
      </c>
      <c r="T56" s="217" t="s">
        <v>327</v>
      </c>
      <c r="U56" s="217" t="s">
        <v>325</v>
      </c>
      <c r="V56" s="218" t="s">
        <v>326</v>
      </c>
    </row>
    <row r="57" spans="1:24" x14ac:dyDescent="0.25">
      <c r="D57" s="182" t="s">
        <v>324</v>
      </c>
      <c r="E57" s="193">
        <f>+G54</f>
        <v>0.66666666666666663</v>
      </c>
      <c r="F57" s="186"/>
      <c r="G57" s="186"/>
      <c r="H57" s="183"/>
      <c r="I57" s="184"/>
      <c r="L57" s="205" t="s">
        <v>328</v>
      </c>
      <c r="M57" s="206" t="s">
        <v>329</v>
      </c>
      <c r="N57" s="207" t="s">
        <v>330</v>
      </c>
      <c r="O57" s="208" t="s">
        <v>331</v>
      </c>
      <c r="P57" s="189" t="s">
        <v>332</v>
      </c>
      <c r="Q57" s="204"/>
      <c r="R57" s="209" t="s">
        <v>328</v>
      </c>
      <c r="S57" s="206" t="s">
        <v>333</v>
      </c>
      <c r="T57" s="179" t="s">
        <v>334</v>
      </c>
      <c r="U57" s="208" t="s">
        <v>331</v>
      </c>
      <c r="V57" s="189" t="s">
        <v>335</v>
      </c>
    </row>
    <row r="58" spans="1:24" ht="30" x14ac:dyDescent="0.25">
      <c r="D58" s="182" t="s">
        <v>327</v>
      </c>
      <c r="E58" s="193">
        <f>+F54</f>
        <v>0.33333333333333331</v>
      </c>
      <c r="F58" s="186"/>
      <c r="G58" s="186"/>
      <c r="H58" s="183"/>
      <c r="I58" s="184"/>
      <c r="L58" s="205" t="s">
        <v>336</v>
      </c>
      <c r="M58" s="206" t="s">
        <v>329</v>
      </c>
      <c r="N58" s="207" t="s">
        <v>337</v>
      </c>
      <c r="O58" s="208" t="s">
        <v>338</v>
      </c>
      <c r="P58" s="189" t="s">
        <v>339</v>
      </c>
      <c r="Q58" s="204"/>
      <c r="R58" s="209" t="s">
        <v>336</v>
      </c>
      <c r="S58" s="206" t="s">
        <v>333</v>
      </c>
      <c r="T58" s="179" t="s">
        <v>337</v>
      </c>
      <c r="U58" s="208" t="s">
        <v>338</v>
      </c>
      <c r="V58" s="189" t="s">
        <v>340</v>
      </c>
    </row>
    <row r="59" spans="1:24" ht="16.5" thickBot="1" x14ac:dyDescent="0.3">
      <c r="C59" s="227" t="s">
        <v>351</v>
      </c>
      <c r="D59" s="182"/>
      <c r="E59" s="116"/>
      <c r="F59" s="186"/>
      <c r="G59" s="186"/>
      <c r="H59" s="183"/>
      <c r="I59" s="184"/>
      <c r="J59" s="102">
        <f>990*1.12</f>
        <v>1108.8000000000002</v>
      </c>
      <c r="L59" s="210" t="s">
        <v>341</v>
      </c>
      <c r="M59" s="211" t="s">
        <v>329</v>
      </c>
      <c r="N59" s="212" t="s">
        <v>342</v>
      </c>
      <c r="O59" s="213" t="s">
        <v>343</v>
      </c>
      <c r="P59" s="214" t="s">
        <v>344</v>
      </c>
      <c r="Q59" s="204"/>
      <c r="R59" s="215" t="s">
        <v>341</v>
      </c>
      <c r="S59" s="211" t="s">
        <v>345</v>
      </c>
      <c r="T59" s="190" t="s">
        <v>346</v>
      </c>
      <c r="U59" s="213" t="s">
        <v>343</v>
      </c>
      <c r="V59" s="214" t="s">
        <v>332</v>
      </c>
    </row>
    <row r="60" spans="1:24" x14ac:dyDescent="0.25">
      <c r="D60" s="229" t="s">
        <v>352</v>
      </c>
      <c r="E60" s="116"/>
      <c r="F60" s="186"/>
      <c r="G60" s="186"/>
      <c r="H60" s="183"/>
      <c r="I60" s="184"/>
    </row>
    <row r="61" spans="1:24" x14ac:dyDescent="0.25">
      <c r="D61" s="228" t="s">
        <v>353</v>
      </c>
      <c r="E61" s="116"/>
      <c r="F61" s="186"/>
      <c r="G61" s="186"/>
      <c r="H61" s="183"/>
      <c r="I61" s="184"/>
    </row>
    <row r="62" spans="1:24" x14ac:dyDescent="0.25">
      <c r="D62" s="228" t="s">
        <v>354</v>
      </c>
      <c r="E62" s="192" t="s">
        <v>356</v>
      </c>
      <c r="F62" s="186"/>
      <c r="G62" s="186"/>
      <c r="H62" s="183"/>
      <c r="I62" s="184"/>
    </row>
    <row r="63" spans="1:24" s="170" customFormat="1" ht="16.5" customHeight="1" x14ac:dyDescent="0.3">
      <c r="A63" s="221"/>
      <c r="C63" s="191"/>
      <c r="D63" s="228" t="s">
        <v>355</v>
      </c>
      <c r="E63" s="185"/>
      <c r="F63" s="185"/>
      <c r="G63" s="185"/>
      <c r="H63" s="185"/>
      <c r="I63" s="185"/>
      <c r="K63" s="200"/>
      <c r="W63" s="200"/>
      <c r="X63" s="200"/>
    </row>
    <row r="64" spans="1:24" s="175" customFormat="1" x14ac:dyDescent="0.25">
      <c r="A64" s="197"/>
      <c r="C64" s="194" t="s">
        <v>357</v>
      </c>
      <c r="I64" s="171"/>
      <c r="J64" s="172"/>
      <c r="K64" s="172"/>
      <c r="W64" s="176"/>
      <c r="X64" s="174"/>
    </row>
    <row r="65" spans="1:24" s="175" customFormat="1" ht="46.5" x14ac:dyDescent="0.25">
      <c r="A65" s="197">
        <v>111</v>
      </c>
      <c r="C65" s="1393"/>
      <c r="D65" s="1394"/>
      <c r="E65" s="1394"/>
      <c r="F65" s="1394"/>
      <c r="G65" s="1394"/>
      <c r="H65" s="1394"/>
      <c r="I65" s="1394"/>
      <c r="J65" s="1395"/>
      <c r="K65" s="172"/>
      <c r="W65" s="176"/>
      <c r="X65" s="177"/>
    </row>
    <row r="66" spans="1:24" s="175" customFormat="1" x14ac:dyDescent="0.25">
      <c r="A66" s="197"/>
      <c r="I66" s="171"/>
      <c r="W66" s="178"/>
    </row>
    <row r="67" spans="1:24" s="173" customFormat="1" x14ac:dyDescent="0.25">
      <c r="A67" s="222"/>
      <c r="I67" s="187"/>
      <c r="W67" s="179"/>
    </row>
    <row r="68" spans="1:24" s="173" customFormat="1" x14ac:dyDescent="0.25">
      <c r="A68" s="222"/>
      <c r="I68" s="187"/>
      <c r="W68" s="188"/>
    </row>
    <row r="69" spans="1:24" s="173" customFormat="1" ht="18" customHeight="1" x14ac:dyDescent="0.25">
      <c r="A69" s="222"/>
      <c r="I69" s="187"/>
      <c r="W69" s="188"/>
    </row>
    <row r="70" spans="1:24" s="173" customFormat="1" x14ac:dyDescent="0.25">
      <c r="A70" s="222"/>
      <c r="I70" s="187"/>
      <c r="W70" s="188"/>
    </row>
  </sheetData>
  <mergeCells count="95">
    <mergeCell ref="C39:D39"/>
    <mergeCell ref="I39:J39"/>
    <mergeCell ref="C40:D40"/>
    <mergeCell ref="I40:J40"/>
    <mergeCell ref="C41:D41"/>
    <mergeCell ref="I41:J41"/>
    <mergeCell ref="C45:D45"/>
    <mergeCell ref="I45:J45"/>
    <mergeCell ref="C42:D42"/>
    <mergeCell ref="I42:J42"/>
    <mergeCell ref="C43:D43"/>
    <mergeCell ref="I43:J43"/>
    <mergeCell ref="C44:D44"/>
    <mergeCell ref="I44:J44"/>
    <mergeCell ref="E5:F5"/>
    <mergeCell ref="G5:I5"/>
    <mergeCell ref="E6:F6"/>
    <mergeCell ref="E7:F7"/>
    <mergeCell ref="C10:D11"/>
    <mergeCell ref="E10:E11"/>
    <mergeCell ref="F10:H10"/>
    <mergeCell ref="I10:J11"/>
    <mergeCell ref="C38:D38"/>
    <mergeCell ref="I38:J38"/>
    <mergeCell ref="I32:J32"/>
    <mergeCell ref="C33:D33"/>
    <mergeCell ref="I33:J33"/>
    <mergeCell ref="C34:D34"/>
    <mergeCell ref="I34:J34"/>
    <mergeCell ref="C35:D35"/>
    <mergeCell ref="I35:J35"/>
    <mergeCell ref="C15:D15"/>
    <mergeCell ref="I15:J15"/>
    <mergeCell ref="C36:D36"/>
    <mergeCell ref="I36:J36"/>
    <mergeCell ref="C37:D37"/>
    <mergeCell ref="I37:J37"/>
    <mergeCell ref="C19:D19"/>
    <mergeCell ref="I19:J19"/>
    <mergeCell ref="C20:D20"/>
    <mergeCell ref="I20:J20"/>
    <mergeCell ref="C21:D21"/>
    <mergeCell ref="I21:J21"/>
    <mergeCell ref="C16:D16"/>
    <mergeCell ref="I16:J16"/>
    <mergeCell ref="C17:D17"/>
    <mergeCell ref="I17:J17"/>
    <mergeCell ref="C12:D12"/>
    <mergeCell ref="C13:D13"/>
    <mergeCell ref="I13:J13"/>
    <mergeCell ref="C14:D14"/>
    <mergeCell ref="I14:J14"/>
    <mergeCell ref="C51:D51"/>
    <mergeCell ref="I51:J51"/>
    <mergeCell ref="C46:D46"/>
    <mergeCell ref="I46:J46"/>
    <mergeCell ref="C47:D47"/>
    <mergeCell ref="I47:J47"/>
    <mergeCell ref="L53:P53"/>
    <mergeCell ref="R53:V53"/>
    <mergeCell ref="F54:F55"/>
    <mergeCell ref="G54:G55"/>
    <mergeCell ref="I54:I55"/>
    <mergeCell ref="L55:P55"/>
    <mergeCell ref="R55:V55"/>
    <mergeCell ref="C65:J65"/>
    <mergeCell ref="C28:D28"/>
    <mergeCell ref="I28:J28"/>
    <mergeCell ref="C29:D29"/>
    <mergeCell ref="I29:J29"/>
    <mergeCell ref="C30:D30"/>
    <mergeCell ref="I30:J30"/>
    <mergeCell ref="C31:D31"/>
    <mergeCell ref="I31:J31"/>
    <mergeCell ref="C32:D32"/>
    <mergeCell ref="C48:D48"/>
    <mergeCell ref="I48:J48"/>
    <mergeCell ref="C49:D49"/>
    <mergeCell ref="I49:J49"/>
    <mergeCell ref="C50:D50"/>
    <mergeCell ref="I50:J50"/>
    <mergeCell ref="C18:D18"/>
    <mergeCell ref="I18:J18"/>
    <mergeCell ref="C22:D22"/>
    <mergeCell ref="I22:J22"/>
    <mergeCell ref="C23:D23"/>
    <mergeCell ref="I23:J23"/>
    <mergeCell ref="C27:D27"/>
    <mergeCell ref="I27:J27"/>
    <mergeCell ref="C24:D24"/>
    <mergeCell ref="I24:J24"/>
    <mergeCell ref="C25:D25"/>
    <mergeCell ref="I25:J25"/>
    <mergeCell ref="C26:D26"/>
    <mergeCell ref="I26:J26"/>
  </mergeCells>
  <conditionalFormatting sqref="C13:D50">
    <cfRule type="duplicateValues" dxfId="33" priority="1"/>
    <cfRule type="duplicateValues" dxfId="32" priority="2"/>
  </conditionalFormatting>
  <dataValidations count="1">
    <dataValidation type="list" allowBlank="1" showInputMessage="1" showErrorMessage="1" sqref="E13:E52" xr:uid="{00000000-0002-0000-4500-000000000000}">
      <formula1>$G$6:$G$8</formula1>
    </dataValidation>
  </dataValidations>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FFFF00"/>
  </sheetPr>
  <dimension ref="A1:R36"/>
  <sheetViews>
    <sheetView workbookViewId="0">
      <selection activeCell="D8" sqref="D8"/>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4.85546875" customWidth="1"/>
    <col min="17" max="17" width="17.140625"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173" t="s">
        <v>2551</v>
      </c>
    </row>
    <row r="3" spans="1:17" ht="27.75" customHeight="1" x14ac:dyDescent="0.3">
      <c r="D3" s="99"/>
      <c r="E3" s="99"/>
      <c r="F3" s="99"/>
      <c r="G3" s="99"/>
      <c r="H3" s="99"/>
      <c r="I3" s="99"/>
      <c r="J3" s="99"/>
      <c r="K3" s="99"/>
      <c r="L3" s="99"/>
      <c r="M3" s="99"/>
      <c r="N3" s="99"/>
      <c r="O3" s="99"/>
      <c r="P3" s="99"/>
      <c r="Q3" s="1174"/>
    </row>
    <row r="4" spans="1:17" s="56" customFormat="1" ht="15.75" x14ac:dyDescent="0.25">
      <c r="A4" s="75"/>
      <c r="B4" s="53" t="s">
        <v>84</v>
      </c>
      <c r="C4" s="53"/>
      <c r="D4" s="56" t="s">
        <v>150</v>
      </c>
      <c r="P4" s="1176" t="s">
        <v>154</v>
      </c>
      <c r="Q4" s="1175"/>
    </row>
    <row r="5" spans="1:17" s="56" customFormat="1" ht="16.5" thickBot="1" x14ac:dyDescent="0.3">
      <c r="A5" s="75"/>
      <c r="B5" s="53" t="s">
        <v>85</v>
      </c>
      <c r="C5" s="53"/>
      <c r="D5" s="56" t="s">
        <v>3078</v>
      </c>
      <c r="H5" s="1177" t="s">
        <v>162</v>
      </c>
      <c r="I5" s="1177"/>
      <c r="J5" s="1177"/>
      <c r="K5" s="1177"/>
      <c r="L5" s="287"/>
      <c r="M5" s="287" t="s">
        <v>147</v>
      </c>
      <c r="N5" s="983"/>
      <c r="O5" s="983"/>
      <c r="P5" s="1176"/>
      <c r="Q5" s="129"/>
    </row>
    <row r="6" spans="1:17" s="56" customFormat="1" ht="15.75" x14ac:dyDescent="0.25">
      <c r="A6" s="75"/>
      <c r="B6" s="53" t="s">
        <v>86</v>
      </c>
      <c r="C6" s="53"/>
      <c r="D6" s="72" t="s">
        <v>1153</v>
      </c>
      <c r="H6" s="1181" t="s">
        <v>161</v>
      </c>
      <c r="I6" s="1181"/>
      <c r="J6" s="1181"/>
      <c r="K6" s="1181"/>
      <c r="L6" s="288"/>
      <c r="M6" s="288"/>
      <c r="N6" s="1177"/>
      <c r="O6" s="1177"/>
      <c r="P6" s="1177"/>
      <c r="Q6" s="986" t="s">
        <v>159</v>
      </c>
    </row>
    <row r="7" spans="1:17" s="56" customFormat="1" ht="15.75" x14ac:dyDescent="0.25">
      <c r="A7" s="75"/>
      <c r="B7" s="53" t="s">
        <v>87</v>
      </c>
      <c r="C7" s="53"/>
      <c r="D7" s="56" t="s">
        <v>151</v>
      </c>
      <c r="E7" s="72" t="s">
        <v>163</v>
      </c>
      <c r="H7" s="1178">
        <v>45162</v>
      </c>
      <c r="I7" s="1179"/>
      <c r="J7" s="1179"/>
      <c r="K7" s="1179"/>
      <c r="L7" s="1178">
        <v>45162</v>
      </c>
      <c r="M7" s="1178"/>
      <c r="N7" s="1178" t="s">
        <v>168</v>
      </c>
      <c r="O7" s="1179"/>
      <c r="P7" s="1179"/>
      <c r="Q7" s="987" t="s">
        <v>160</v>
      </c>
    </row>
    <row r="8" spans="1:17" s="56" customFormat="1" ht="16.5" thickBot="1" x14ac:dyDescent="0.3">
      <c r="A8" s="75"/>
      <c r="B8" s="53" t="s">
        <v>88</v>
      </c>
      <c r="C8" s="53"/>
      <c r="D8" s="56" t="s">
        <v>152</v>
      </c>
      <c r="E8" s="72" t="s">
        <v>163</v>
      </c>
      <c r="H8" s="1178">
        <f>+H7+20</f>
        <v>45182</v>
      </c>
      <c r="I8" s="1179"/>
      <c r="J8" s="1179"/>
      <c r="K8" s="1179"/>
      <c r="L8" s="1178">
        <f>+L7+1</f>
        <v>45163</v>
      </c>
      <c r="M8" s="1178"/>
      <c r="N8" s="1178"/>
      <c r="O8" s="1179"/>
      <c r="P8" s="1179"/>
      <c r="Q8" s="988"/>
    </row>
    <row r="9" spans="1:17" s="56" customFormat="1" ht="17.25" x14ac:dyDescent="0.25">
      <c r="A9" s="75">
        <v>1</v>
      </c>
      <c r="B9" s="1187" t="s">
        <v>166</v>
      </c>
      <c r="C9" s="1187"/>
      <c r="D9" s="1188" t="s">
        <v>1158</v>
      </c>
      <c r="E9" s="1188"/>
      <c r="F9" s="1188"/>
      <c r="G9" s="1188"/>
      <c r="H9" s="1188"/>
      <c r="I9" s="1188"/>
      <c r="J9" s="1188"/>
      <c r="K9" s="1188"/>
      <c r="L9" s="1188"/>
      <c r="M9" s="1188"/>
      <c r="N9" s="1188"/>
      <c r="O9" s="1188"/>
      <c r="P9" s="1188"/>
      <c r="Q9" s="1188"/>
    </row>
    <row r="10" spans="1:17" s="56" customFormat="1" ht="48.75" x14ac:dyDescent="0.25">
      <c r="A10" s="75">
        <v>111</v>
      </c>
      <c r="B10" s="1187"/>
      <c r="C10" s="1187"/>
      <c r="D10" s="1188" t="s">
        <v>1159</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169</v>
      </c>
      <c r="E13" s="757" t="s">
        <v>2057</v>
      </c>
      <c r="H13" s="88"/>
      <c r="I13" s="89" t="s">
        <v>155</v>
      </c>
      <c r="K13" s="88"/>
      <c r="L13" s="88"/>
      <c r="N13" s="95" t="s">
        <v>134</v>
      </c>
      <c r="O13" s="89"/>
    </row>
    <row r="14" spans="1:17" s="86" customFormat="1" ht="12.75" x14ac:dyDescent="0.2">
      <c r="A14" s="754"/>
      <c r="B14" s="84" t="s">
        <v>140</v>
      </c>
      <c r="C14" s="86" t="s">
        <v>92</v>
      </c>
      <c r="D14" s="86" t="s">
        <v>170</v>
      </c>
      <c r="H14" s="88"/>
      <c r="I14" s="89" t="s">
        <v>147</v>
      </c>
      <c r="J14" s="87"/>
      <c r="K14" s="88"/>
      <c r="L14" s="88"/>
      <c r="M14" s="96" t="s">
        <v>136</v>
      </c>
      <c r="N14" s="93" t="s">
        <v>157</v>
      </c>
      <c r="O14" s="89"/>
    </row>
    <row r="15" spans="1:17" s="86" customFormat="1" ht="12.75" x14ac:dyDescent="0.2">
      <c r="A15" s="754"/>
      <c r="B15" s="84" t="s">
        <v>136</v>
      </c>
      <c r="C15" s="86" t="s">
        <v>93</v>
      </c>
      <c r="D15" s="86" t="s">
        <v>171</v>
      </c>
      <c r="H15" s="88"/>
      <c r="I15" s="89" t="s">
        <v>148</v>
      </c>
      <c r="J15" s="87"/>
      <c r="K15" s="88"/>
      <c r="L15" s="88"/>
      <c r="M15" s="96" t="s">
        <v>137</v>
      </c>
      <c r="N15" s="93" t="s">
        <v>156</v>
      </c>
      <c r="O15" s="89"/>
    </row>
    <row r="16" spans="1:17" s="86" customFormat="1" ht="12.75" x14ac:dyDescent="0.2">
      <c r="A16" s="754"/>
      <c r="C16" s="84"/>
      <c r="D16" s="86" t="s">
        <v>172</v>
      </c>
      <c r="H16" s="88"/>
      <c r="I16" s="89"/>
      <c r="J16" s="87"/>
      <c r="K16" s="88"/>
      <c r="L16" s="88"/>
      <c r="M16" s="96" t="s">
        <v>138</v>
      </c>
      <c r="N16" s="95" t="s">
        <v>135</v>
      </c>
      <c r="O16" s="89"/>
    </row>
    <row r="17" spans="1:18" s="86" customFormat="1" ht="13.5"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
      <c r="C20" s="1202"/>
      <c r="D20" s="1261"/>
      <c r="E20" s="109"/>
      <c r="F20" s="110"/>
      <c r="G20" s="110"/>
      <c r="H20" s="110"/>
      <c r="I20" s="110"/>
      <c r="J20" s="110"/>
      <c r="K20" s="110"/>
      <c r="L20" s="111"/>
      <c r="M20" s="117"/>
      <c r="N20" s="109"/>
      <c r="O20" s="110"/>
      <c r="P20" s="110"/>
      <c r="Q20" s="108"/>
      <c r="R20"/>
    </row>
    <row r="21" spans="1:18" s="56" customFormat="1" ht="16.5" customHeight="1" x14ac:dyDescent="0.25">
      <c r="A21" s="75"/>
      <c r="C21" s="1454" t="s">
        <v>1081</v>
      </c>
      <c r="D21" s="1455"/>
      <c r="E21" s="118"/>
      <c r="F21" s="119"/>
      <c r="G21" s="119"/>
      <c r="H21" s="119"/>
      <c r="I21" s="119"/>
      <c r="J21" s="119"/>
      <c r="K21" s="119"/>
      <c r="L21" s="107" t="s">
        <v>1160</v>
      </c>
      <c r="M21" s="112">
        <v>1</v>
      </c>
      <c r="N21" s="118"/>
      <c r="O21" s="119"/>
      <c r="P21" s="119"/>
      <c r="Q21" s="120"/>
      <c r="R21"/>
    </row>
    <row r="22" spans="1:18" s="56" customFormat="1" ht="18" customHeight="1" x14ac:dyDescent="0.25">
      <c r="A22" s="75">
        <v>1</v>
      </c>
      <c r="B22" s="103"/>
      <c r="C22" s="1454" t="s">
        <v>1153</v>
      </c>
      <c r="D22" s="1455"/>
      <c r="E22" s="118"/>
      <c r="F22" s="119"/>
      <c r="G22" s="119"/>
      <c r="H22" s="119"/>
      <c r="I22" s="119"/>
      <c r="J22" s="119"/>
      <c r="K22" s="119"/>
      <c r="L22" s="107" t="s">
        <v>1160</v>
      </c>
      <c r="M22" s="121"/>
      <c r="N22" s="118"/>
      <c r="O22" s="119"/>
      <c r="P22" s="119"/>
      <c r="Q22" s="120"/>
    </row>
    <row r="23" spans="1:18" s="56" customFormat="1" ht="15.75" customHeight="1" x14ac:dyDescent="0.25">
      <c r="A23" s="75"/>
      <c r="B23" s="103"/>
      <c r="C23" s="1264" t="s">
        <v>1154</v>
      </c>
      <c r="D23" s="1265"/>
      <c r="E23" s="118"/>
      <c r="F23" s="119"/>
      <c r="G23" s="119"/>
      <c r="H23" s="119"/>
      <c r="I23" s="119"/>
      <c r="J23" s="119"/>
      <c r="K23" s="119"/>
      <c r="L23" s="107" t="s">
        <v>1160</v>
      </c>
      <c r="M23" s="121"/>
      <c r="N23" s="118"/>
      <c r="O23" s="119"/>
      <c r="P23" s="119"/>
      <c r="Q23" s="120"/>
    </row>
    <row r="24" spans="1:18" s="56" customFormat="1" ht="17.25" customHeight="1" x14ac:dyDescent="0.25">
      <c r="A24" s="75">
        <v>1</v>
      </c>
      <c r="B24" s="103"/>
      <c r="C24" s="1264" t="s">
        <v>1155</v>
      </c>
      <c r="D24" s="1265"/>
      <c r="E24" s="118"/>
      <c r="F24" s="119"/>
      <c r="G24" s="119"/>
      <c r="H24" s="119"/>
      <c r="I24" s="119"/>
      <c r="J24" s="119"/>
      <c r="K24" s="119"/>
      <c r="L24" s="107" t="s">
        <v>1160</v>
      </c>
      <c r="M24" s="121"/>
      <c r="N24" s="118"/>
      <c r="O24" s="119"/>
      <c r="P24" s="119"/>
      <c r="Q24" s="120"/>
    </row>
    <row r="25" spans="1:18" s="56" customFormat="1" ht="15.75" customHeight="1" x14ac:dyDescent="0.25">
      <c r="A25" s="75"/>
      <c r="B25" s="103"/>
      <c r="C25" s="1264" t="s">
        <v>1156</v>
      </c>
      <c r="D25" s="1265"/>
      <c r="E25" s="118"/>
      <c r="F25" s="119"/>
      <c r="G25" s="119"/>
      <c r="H25" s="119"/>
      <c r="I25" s="119"/>
      <c r="J25" s="119"/>
      <c r="K25" s="119"/>
      <c r="L25" s="123"/>
      <c r="M25" s="121"/>
      <c r="N25" s="118"/>
      <c r="O25" s="119"/>
      <c r="P25" s="119"/>
      <c r="Q25" s="120"/>
    </row>
    <row r="26" spans="1:18" s="56" customFormat="1" ht="17.25" customHeight="1" x14ac:dyDescent="0.25">
      <c r="A26" s="75">
        <v>1</v>
      </c>
      <c r="B26" s="103"/>
      <c r="C26" s="1264" t="s">
        <v>1157</v>
      </c>
      <c r="D26" s="1265"/>
      <c r="E26" s="118"/>
      <c r="F26" s="119"/>
      <c r="G26" s="119"/>
      <c r="H26" s="119"/>
      <c r="I26" s="119"/>
      <c r="J26" s="119"/>
      <c r="K26" s="119"/>
      <c r="L26" s="107" t="s">
        <v>1160</v>
      </c>
      <c r="M26" s="121"/>
      <c r="N26" s="118"/>
      <c r="O26" s="119"/>
      <c r="P26" s="119"/>
      <c r="Q26" s="120"/>
    </row>
    <row r="27" spans="1:18" s="56" customFormat="1" ht="15.75" x14ac:dyDescent="0.25">
      <c r="A27" s="75"/>
      <c r="B27" s="103"/>
      <c r="C27" s="1264"/>
      <c r="D27" s="1265"/>
      <c r="E27" s="118"/>
      <c r="F27" s="119"/>
      <c r="G27" s="119"/>
      <c r="H27" s="119"/>
      <c r="I27" s="119"/>
      <c r="J27" s="119"/>
      <c r="K27" s="119"/>
      <c r="L27" s="107" t="s">
        <v>1160</v>
      </c>
      <c r="M27" s="121"/>
      <c r="N27" s="118"/>
      <c r="O27" s="119"/>
      <c r="P27" s="119"/>
      <c r="Q27" s="120"/>
    </row>
    <row r="28" spans="1:18" s="56" customFormat="1" ht="17.25" x14ac:dyDescent="0.25">
      <c r="A28" s="75">
        <v>1</v>
      </c>
      <c r="B28" s="103"/>
      <c r="C28" s="1264"/>
      <c r="D28" s="1265"/>
      <c r="E28" s="118"/>
      <c r="F28" s="119"/>
      <c r="G28" s="119"/>
      <c r="H28" s="119"/>
      <c r="I28" s="119"/>
      <c r="J28" s="119"/>
      <c r="K28" s="119"/>
      <c r="L28" s="107"/>
      <c r="M28" s="121"/>
      <c r="N28" s="118"/>
      <c r="O28" s="119"/>
      <c r="P28" s="119"/>
      <c r="Q28" s="120"/>
    </row>
    <row r="29" spans="1:18" s="56" customFormat="1" ht="16.5" thickBot="1" x14ac:dyDescent="0.3">
      <c r="A29" s="75"/>
      <c r="B29" s="103"/>
      <c r="C29" s="1206"/>
      <c r="D29" s="1207"/>
      <c r="E29" s="124"/>
      <c r="F29" s="125"/>
      <c r="G29" s="125"/>
      <c r="H29" s="125"/>
      <c r="I29" s="125"/>
      <c r="J29" s="125"/>
      <c r="K29" s="125"/>
      <c r="L29" s="126"/>
      <c r="M29" s="127"/>
      <c r="N29" s="124"/>
      <c r="O29" s="125"/>
      <c r="P29" s="125"/>
      <c r="Q29" s="128"/>
      <c r="R29"/>
    </row>
    <row r="30" spans="1:18" s="56" customFormat="1" ht="16.5" thickBot="1" x14ac:dyDescent="0.3">
      <c r="A30" s="75"/>
      <c r="C30" s="1208" t="s">
        <v>236</v>
      </c>
      <c r="D30" s="1208"/>
      <c r="Q30" s="129"/>
      <c r="R30"/>
    </row>
    <row r="31" spans="1:18" s="56" customFormat="1" ht="49.5" thickBot="1" x14ac:dyDescent="0.3">
      <c r="A31" s="75">
        <v>111</v>
      </c>
      <c r="C31" s="1182"/>
      <c r="D31" s="1183"/>
      <c r="E31" s="1183"/>
      <c r="F31" s="1183"/>
      <c r="G31" s="1183"/>
      <c r="H31" s="1183"/>
      <c r="I31" s="1183"/>
      <c r="J31" s="1183"/>
      <c r="K31" s="1183"/>
      <c r="L31" s="1183"/>
      <c r="M31" s="1183"/>
      <c r="N31" s="1183"/>
      <c r="O31" s="1183"/>
      <c r="P31" s="1183"/>
      <c r="Q31" s="1184"/>
      <c r="R31"/>
    </row>
    <row r="32" spans="1:18" s="56" customFormat="1" ht="15.75" x14ac:dyDescent="0.25">
      <c r="A32" s="75"/>
      <c r="Q32" s="129"/>
      <c r="R32"/>
    </row>
    <row r="33" spans="1:18" s="56" customFormat="1" ht="15.75" x14ac:dyDescent="0.25">
      <c r="A33" s="75"/>
      <c r="Q33" s="129"/>
      <c r="R33"/>
    </row>
    <row r="34" spans="1:18" s="56" customFormat="1" ht="15.75" x14ac:dyDescent="0.25">
      <c r="A34" s="75"/>
      <c r="Q34" s="129"/>
      <c r="R34"/>
    </row>
    <row r="35" spans="1:18" s="56" customFormat="1" ht="15.75" x14ac:dyDescent="0.25">
      <c r="A35" s="75"/>
      <c r="Q35" s="129"/>
      <c r="R35"/>
    </row>
    <row r="36" spans="1:18" s="56" customFormat="1" ht="15.75" x14ac:dyDescent="0.25">
      <c r="A36" s="75"/>
      <c r="Q36" s="129"/>
      <c r="R36"/>
    </row>
  </sheetData>
  <mergeCells count="34">
    <mergeCell ref="Q2:Q4"/>
    <mergeCell ref="P4:P5"/>
    <mergeCell ref="H5:K5"/>
    <mergeCell ref="H8:K8"/>
    <mergeCell ref="L8:M8"/>
    <mergeCell ref="N8:P8"/>
    <mergeCell ref="D1:P1"/>
    <mergeCell ref="D2:P2"/>
    <mergeCell ref="H6:K6"/>
    <mergeCell ref="N6:P6"/>
    <mergeCell ref="H7:K7"/>
    <mergeCell ref="L7:M7"/>
    <mergeCell ref="N7:P7"/>
    <mergeCell ref="B9:C10"/>
    <mergeCell ref="D9:Q9"/>
    <mergeCell ref="D10:Q10"/>
    <mergeCell ref="B12:D12"/>
    <mergeCell ref="C18:D19"/>
    <mergeCell ref="E18:K18"/>
    <mergeCell ref="L18:M19"/>
    <mergeCell ref="N18:P18"/>
    <mergeCell ref="Q18:Q19"/>
    <mergeCell ref="C20:D20"/>
    <mergeCell ref="C21:D21"/>
    <mergeCell ref="C22:D22"/>
    <mergeCell ref="C23:D23"/>
    <mergeCell ref="C24:D24"/>
    <mergeCell ref="C31:Q31"/>
    <mergeCell ref="C25:D25"/>
    <mergeCell ref="C26:D26"/>
    <mergeCell ref="C28:D28"/>
    <mergeCell ref="C29:D29"/>
    <mergeCell ref="C30:D30"/>
    <mergeCell ref="C27:D27"/>
  </mergeCells>
  <dataValidations count="1">
    <dataValidation type="list" allowBlank="1" showInputMessage="1" showErrorMessage="1" sqref="Q21:Q28" xr:uid="{00000000-0002-0000-4600-000000000000}">
      <formula1>$I$13:$I$15</formula1>
    </dataValidation>
  </dataValidations>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000066"/>
  </sheetPr>
  <dimension ref="A1:R50"/>
  <sheetViews>
    <sheetView workbookViewId="0">
      <selection activeCell="D13" sqref="D13:Q13"/>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24.28515625"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173" t="s">
        <v>2552</v>
      </c>
    </row>
    <row r="3" spans="1:17" ht="18.75" x14ac:dyDescent="0.3">
      <c r="D3" s="99"/>
      <c r="E3" s="99"/>
      <c r="F3" s="99"/>
      <c r="G3" s="99"/>
      <c r="H3" s="99"/>
      <c r="I3" s="99"/>
      <c r="J3" s="99"/>
      <c r="K3" s="99"/>
      <c r="L3" s="99"/>
      <c r="M3" s="99"/>
      <c r="N3" s="99"/>
      <c r="O3" s="99"/>
      <c r="P3" s="1176" t="s">
        <v>154</v>
      </c>
      <c r="Q3" s="1174"/>
    </row>
    <row r="4" spans="1:17" s="56" customFormat="1" ht="15.75" x14ac:dyDescent="0.25">
      <c r="A4" s="75"/>
      <c r="B4" s="53" t="s">
        <v>84</v>
      </c>
      <c r="C4" s="53"/>
      <c r="D4" s="56" t="s">
        <v>150</v>
      </c>
      <c r="P4" s="1176"/>
      <c r="Q4" s="1175"/>
    </row>
    <row r="5" spans="1:17" s="56" customFormat="1" ht="16.5" thickBot="1" x14ac:dyDescent="0.3">
      <c r="A5" s="75"/>
      <c r="B5" s="53" t="s">
        <v>85</v>
      </c>
      <c r="C5" s="53"/>
      <c r="D5" s="56" t="s">
        <v>3078</v>
      </c>
      <c r="H5" s="1177" t="s">
        <v>162</v>
      </c>
      <c r="I5" s="1177"/>
      <c r="J5" s="1177"/>
      <c r="K5" s="1177"/>
      <c r="L5" s="287"/>
      <c r="M5" s="287" t="s">
        <v>147</v>
      </c>
      <c r="N5" s="1177"/>
      <c r="O5" s="1177"/>
      <c r="P5" s="1177"/>
      <c r="Q5" s="129"/>
    </row>
    <row r="6" spans="1:17" s="56" customFormat="1" ht="15.75" x14ac:dyDescent="0.25">
      <c r="A6" s="75"/>
      <c r="B6" s="53" t="s">
        <v>86</v>
      </c>
      <c r="C6" s="53"/>
      <c r="D6" s="72" t="s">
        <v>1187</v>
      </c>
      <c r="H6" s="1181" t="s">
        <v>161</v>
      </c>
      <c r="I6" s="1181"/>
      <c r="J6" s="1181"/>
      <c r="K6" s="1181"/>
      <c r="L6" s="288"/>
      <c r="M6" s="288"/>
      <c r="N6" s="1177"/>
      <c r="O6" s="1177"/>
      <c r="P6" s="1177"/>
      <c r="Q6" s="82" t="s">
        <v>159</v>
      </c>
    </row>
    <row r="7" spans="1:17" s="56" customFormat="1" ht="15.75" x14ac:dyDescent="0.25">
      <c r="A7" s="75"/>
      <c r="B7" s="53" t="s">
        <v>87</v>
      </c>
      <c r="C7" s="53"/>
      <c r="D7" s="56" t="s">
        <v>151</v>
      </c>
      <c r="E7" s="72" t="s">
        <v>163</v>
      </c>
      <c r="H7" s="1178">
        <v>45162</v>
      </c>
      <c r="I7" s="1179"/>
      <c r="J7" s="1179"/>
      <c r="K7" s="1179"/>
      <c r="L7" s="1178">
        <v>45162</v>
      </c>
      <c r="M7" s="1178"/>
      <c r="N7" s="1178"/>
      <c r="O7" s="1179"/>
      <c r="P7" s="1179"/>
      <c r="Q7" s="83" t="s">
        <v>160</v>
      </c>
    </row>
    <row r="8" spans="1:17" s="56" customFormat="1" ht="16.5" thickBot="1" x14ac:dyDescent="0.3">
      <c r="A8" s="75"/>
      <c r="B8" s="53" t="s">
        <v>88</v>
      </c>
      <c r="C8" s="53"/>
      <c r="D8" s="56" t="s">
        <v>152</v>
      </c>
      <c r="E8" s="72" t="s">
        <v>163</v>
      </c>
      <c r="H8" s="1178">
        <f>+H7+20</f>
        <v>45182</v>
      </c>
      <c r="I8" s="1179"/>
      <c r="J8" s="1179"/>
      <c r="K8" s="1179"/>
      <c r="L8" s="1178">
        <f>+L7+1</f>
        <v>45163</v>
      </c>
      <c r="M8" s="1178"/>
      <c r="N8" s="1178"/>
      <c r="O8" s="1179"/>
      <c r="P8" s="1179"/>
      <c r="Q8" s="80"/>
    </row>
    <row r="9" spans="1:17" s="56" customFormat="1" ht="17.25" x14ac:dyDescent="0.25">
      <c r="A9" s="75">
        <v>1</v>
      </c>
      <c r="B9" s="1187" t="s">
        <v>166</v>
      </c>
      <c r="C9" s="1187"/>
      <c r="D9" s="1188" t="s">
        <v>1161</v>
      </c>
      <c r="E9" s="1188"/>
      <c r="F9" s="1188"/>
      <c r="G9" s="1188"/>
      <c r="H9" s="1188"/>
      <c r="I9" s="1188"/>
      <c r="J9" s="1188"/>
      <c r="K9" s="1188"/>
      <c r="L9" s="1188"/>
      <c r="M9" s="1188"/>
      <c r="N9" s="1188"/>
      <c r="O9" s="1188"/>
      <c r="P9" s="1188"/>
      <c r="Q9" s="1188"/>
    </row>
    <row r="10" spans="1:17" s="56" customFormat="1" ht="15.75" x14ac:dyDescent="0.25">
      <c r="A10" s="75"/>
      <c r="B10" s="1187"/>
      <c r="C10" s="1187"/>
      <c r="D10" s="1188" t="s">
        <v>1162</v>
      </c>
      <c r="E10" s="1188"/>
      <c r="F10" s="1188"/>
      <c r="G10" s="1188"/>
      <c r="H10" s="1188"/>
      <c r="I10" s="1188"/>
      <c r="J10" s="1188"/>
      <c r="K10" s="1188"/>
      <c r="L10" s="1188"/>
      <c r="M10" s="1188"/>
      <c r="N10" s="1188"/>
      <c r="O10" s="1188"/>
      <c r="P10" s="1188"/>
      <c r="Q10" s="1188"/>
    </row>
    <row r="11" spans="1:17" s="56" customFormat="1" ht="15.75" x14ac:dyDescent="0.25">
      <c r="A11" s="75"/>
      <c r="B11" s="1187"/>
      <c r="C11" s="1187"/>
      <c r="D11" s="1188" t="s">
        <v>1163</v>
      </c>
      <c r="E11" s="1188"/>
      <c r="F11" s="1188"/>
      <c r="G11" s="1188"/>
      <c r="H11" s="1188"/>
      <c r="I11" s="1188"/>
      <c r="J11" s="1188"/>
      <c r="K11" s="1188"/>
      <c r="L11" s="1188"/>
      <c r="M11" s="1188"/>
      <c r="N11" s="1188"/>
      <c r="O11" s="1188"/>
      <c r="P11" s="1188"/>
      <c r="Q11" s="1188"/>
    </row>
    <row r="12" spans="1:17" s="56" customFormat="1" ht="15.75" x14ac:dyDescent="0.25">
      <c r="A12" s="75"/>
      <c r="B12" s="1187"/>
      <c r="C12" s="1187"/>
      <c r="D12" s="1188" t="s">
        <v>1164</v>
      </c>
      <c r="E12" s="1188"/>
      <c r="F12" s="1188"/>
      <c r="G12" s="1188"/>
      <c r="H12" s="1188"/>
      <c r="I12" s="1188"/>
      <c r="J12" s="1188"/>
      <c r="K12" s="1188"/>
      <c r="L12" s="1188"/>
      <c r="M12" s="1188"/>
      <c r="N12" s="1188"/>
      <c r="O12" s="1188"/>
      <c r="P12" s="1188"/>
      <c r="Q12" s="1188"/>
    </row>
    <row r="13" spans="1:17" s="56" customFormat="1" ht="64.5" x14ac:dyDescent="0.25">
      <c r="A13" s="75">
        <v>1111</v>
      </c>
      <c r="B13" s="1187"/>
      <c r="C13" s="1187"/>
      <c r="D13" s="1188" t="s">
        <v>1165</v>
      </c>
      <c r="E13" s="1188"/>
      <c r="F13" s="1188"/>
      <c r="G13" s="1188"/>
      <c r="H13" s="1188"/>
      <c r="I13" s="1188"/>
      <c r="J13" s="1188"/>
      <c r="K13" s="1188"/>
      <c r="L13" s="1188"/>
      <c r="M13" s="1188"/>
      <c r="N13" s="1188"/>
      <c r="O13" s="1188"/>
      <c r="P13" s="1188"/>
      <c r="Q13" s="1188"/>
    </row>
    <row r="14" spans="1:17" s="56" customFormat="1" ht="15.75" x14ac:dyDescent="0.25">
      <c r="A14" s="754"/>
      <c r="B14" s="926"/>
      <c r="C14" s="926"/>
      <c r="D14" s="971" t="s">
        <v>2777</v>
      </c>
      <c r="E14" s="927"/>
      <c r="F14" s="927"/>
      <c r="G14" s="927"/>
      <c r="H14" s="927"/>
      <c r="I14" s="927"/>
      <c r="J14" s="927"/>
      <c r="K14" s="927"/>
      <c r="L14" s="927"/>
      <c r="M14" s="927"/>
      <c r="N14" s="927"/>
      <c r="O14" s="927"/>
      <c r="P14" s="927"/>
    </row>
    <row r="15" spans="1:17" s="86" customFormat="1" ht="15" customHeight="1" x14ac:dyDescent="0.2">
      <c r="A15" s="754"/>
      <c r="B15" s="1189" t="s">
        <v>153</v>
      </c>
      <c r="C15" s="1189"/>
      <c r="D15" s="1189"/>
      <c r="I15" s="90" t="s">
        <v>146</v>
      </c>
      <c r="N15" s="94" t="s">
        <v>167</v>
      </c>
    </row>
    <row r="16" spans="1:17" s="86" customFormat="1" ht="14.25" x14ac:dyDescent="0.2">
      <c r="A16" s="754"/>
      <c r="B16" s="84" t="s">
        <v>139</v>
      </c>
      <c r="C16" s="86" t="s">
        <v>91</v>
      </c>
      <c r="D16" s="86" t="s">
        <v>169</v>
      </c>
      <c r="E16" s="757" t="s">
        <v>2057</v>
      </c>
      <c r="H16" s="88"/>
      <c r="I16" s="89" t="s">
        <v>155</v>
      </c>
      <c r="K16" s="88"/>
      <c r="L16" s="88"/>
      <c r="N16" s="95" t="s">
        <v>134</v>
      </c>
      <c r="O16" s="89"/>
    </row>
    <row r="17" spans="1:18" s="86" customFormat="1" ht="12.75" x14ac:dyDescent="0.2">
      <c r="A17" s="754"/>
      <c r="B17" s="84" t="s">
        <v>140</v>
      </c>
      <c r="C17" s="86" t="s">
        <v>92</v>
      </c>
      <c r="D17" s="86" t="s">
        <v>170</v>
      </c>
      <c r="H17" s="88"/>
      <c r="I17" s="89" t="s">
        <v>147</v>
      </c>
      <c r="J17" s="87"/>
      <c r="K17" s="88"/>
      <c r="L17" s="88"/>
      <c r="M17" s="96" t="s">
        <v>136</v>
      </c>
      <c r="N17" s="93" t="s">
        <v>157</v>
      </c>
      <c r="O17" s="89"/>
    </row>
    <row r="18" spans="1:18" s="86" customFormat="1" ht="12.75" x14ac:dyDescent="0.2">
      <c r="A18" s="754"/>
      <c r="B18" s="84" t="s">
        <v>136</v>
      </c>
      <c r="C18" s="86" t="s">
        <v>93</v>
      </c>
      <c r="D18" s="86" t="s">
        <v>171</v>
      </c>
      <c r="H18" s="88"/>
      <c r="I18" s="89" t="s">
        <v>148</v>
      </c>
      <c r="J18" s="87"/>
      <c r="K18" s="88"/>
      <c r="L18" s="88"/>
      <c r="M18" s="96" t="s">
        <v>137</v>
      </c>
      <c r="N18" s="93" t="s">
        <v>156</v>
      </c>
      <c r="O18" s="89"/>
    </row>
    <row r="19" spans="1:18" s="86" customFormat="1" ht="12.75" x14ac:dyDescent="0.2">
      <c r="A19" s="754"/>
      <c r="C19" s="84"/>
      <c r="D19" s="86" t="s">
        <v>172</v>
      </c>
      <c r="H19" s="88"/>
      <c r="I19" s="89"/>
      <c r="J19" s="87"/>
      <c r="K19" s="88"/>
      <c r="L19" s="88"/>
      <c r="M19" s="96" t="s">
        <v>138</v>
      </c>
      <c r="N19" s="95" t="s">
        <v>135</v>
      </c>
      <c r="O19" s="89"/>
    </row>
    <row r="20" spans="1:18" s="86" customFormat="1" ht="13.5" thickBot="1" x14ac:dyDescent="0.25">
      <c r="A20" s="85"/>
      <c r="C20" s="84"/>
      <c r="Q20" s="91"/>
      <c r="R20" s="91"/>
    </row>
    <row r="21" spans="1:18" ht="15.75" x14ac:dyDescent="0.25">
      <c r="C21" s="1190" t="s">
        <v>149</v>
      </c>
      <c r="D21" s="1191"/>
      <c r="E21" s="1194" t="s">
        <v>144</v>
      </c>
      <c r="F21" s="1195"/>
      <c r="G21" s="1195"/>
      <c r="H21" s="1195"/>
      <c r="I21" s="1195"/>
      <c r="J21" s="1195"/>
      <c r="K21" s="1195"/>
      <c r="L21" s="1196" t="s">
        <v>158</v>
      </c>
      <c r="M21" s="1197"/>
      <c r="N21" s="1194" t="s">
        <v>145</v>
      </c>
      <c r="O21" s="1195"/>
      <c r="P21" s="1195"/>
      <c r="Q21" s="1200" t="s">
        <v>146</v>
      </c>
    </row>
    <row r="22" spans="1:18" ht="16.5" thickBot="1" x14ac:dyDescent="0.3">
      <c r="C22" s="1192"/>
      <c r="D22" s="1193"/>
      <c r="E22" s="106" t="s">
        <v>139</v>
      </c>
      <c r="F22" s="105" t="s">
        <v>140</v>
      </c>
      <c r="G22" s="105" t="s">
        <v>136</v>
      </c>
      <c r="H22" s="105" t="s">
        <v>141</v>
      </c>
      <c r="I22" s="105" t="s">
        <v>142</v>
      </c>
      <c r="J22" s="105" t="s">
        <v>143</v>
      </c>
      <c r="K22" s="105" t="s">
        <v>138</v>
      </c>
      <c r="L22" s="1198"/>
      <c r="M22" s="1199"/>
      <c r="N22" s="106" t="s">
        <v>136</v>
      </c>
      <c r="O22" s="105" t="s">
        <v>137</v>
      </c>
      <c r="P22" s="105" t="s">
        <v>138</v>
      </c>
      <c r="Q22" s="1201"/>
    </row>
    <row r="23" spans="1:18" s="56" customFormat="1" ht="15.75" x14ac:dyDescent="0.25">
      <c r="A23" s="75"/>
      <c r="C23" s="1202"/>
      <c r="D23" s="1261"/>
      <c r="E23" s="109"/>
      <c r="F23" s="110"/>
      <c r="G23" s="110"/>
      <c r="H23" s="110"/>
      <c r="I23" s="110"/>
      <c r="J23" s="110"/>
      <c r="K23" s="110"/>
      <c r="L23" s="111"/>
      <c r="M23" s="117"/>
      <c r="N23" s="109"/>
      <c r="O23" s="110"/>
      <c r="P23" s="110"/>
      <c r="Q23" s="108"/>
      <c r="R23"/>
    </row>
    <row r="24" spans="1:18" s="56" customFormat="1" ht="16.5" customHeight="1" x14ac:dyDescent="0.25">
      <c r="A24" s="75"/>
      <c r="C24" s="1454" t="s">
        <v>1081</v>
      </c>
      <c r="D24" s="1455"/>
      <c r="E24" s="118"/>
      <c r="F24" s="119"/>
      <c r="G24" s="119"/>
      <c r="H24" s="119"/>
      <c r="I24" s="119"/>
      <c r="J24" s="119"/>
      <c r="K24" s="119"/>
      <c r="L24" s="107" t="s">
        <v>1186</v>
      </c>
      <c r="M24" s="112">
        <v>1</v>
      </c>
      <c r="N24" s="118"/>
      <c r="O24" s="119"/>
      <c r="P24" s="119"/>
      <c r="Q24" s="120"/>
      <c r="R24"/>
    </row>
    <row r="25" spans="1:18" s="56" customFormat="1" ht="17.25" x14ac:dyDescent="0.25">
      <c r="A25" s="75">
        <v>1</v>
      </c>
      <c r="B25" s="103"/>
      <c r="C25" s="1264" t="s">
        <v>2358</v>
      </c>
      <c r="D25" s="1265"/>
      <c r="E25" s="118"/>
      <c r="F25" s="119"/>
      <c r="G25" s="119"/>
      <c r="H25" s="119"/>
      <c r="I25" s="119"/>
      <c r="J25" s="119"/>
      <c r="K25" s="119"/>
      <c r="L25" s="107" t="s">
        <v>1186</v>
      </c>
      <c r="M25" s="121"/>
      <c r="N25" s="118"/>
      <c r="O25" s="119"/>
      <c r="P25" s="119"/>
      <c r="Q25" s="120"/>
    </row>
    <row r="26" spans="1:18" s="56" customFormat="1" ht="17.25" x14ac:dyDescent="0.25">
      <c r="A26" s="75">
        <v>1</v>
      </c>
      <c r="B26" s="103"/>
      <c r="C26" s="1264" t="s">
        <v>1180</v>
      </c>
      <c r="D26" s="1265"/>
      <c r="E26" s="118"/>
      <c r="F26" s="119"/>
      <c r="G26" s="119"/>
      <c r="H26" s="119"/>
      <c r="I26" s="119"/>
      <c r="J26" s="119"/>
      <c r="K26" s="119"/>
      <c r="L26" s="107" t="s">
        <v>1186</v>
      </c>
      <c r="M26" s="121"/>
      <c r="N26" s="118"/>
      <c r="O26" s="119"/>
      <c r="P26" s="119"/>
      <c r="Q26" s="120"/>
    </row>
    <row r="27" spans="1:18" s="56" customFormat="1" ht="80.25" x14ac:dyDescent="0.25">
      <c r="A27" s="75">
        <v>11111</v>
      </c>
      <c r="B27" s="103"/>
      <c r="C27" s="1264" t="s">
        <v>3007</v>
      </c>
      <c r="D27" s="1265"/>
      <c r="E27" s="118"/>
      <c r="F27" s="119"/>
      <c r="G27" s="119"/>
      <c r="H27" s="119"/>
      <c r="I27" s="119"/>
      <c r="J27" s="119"/>
      <c r="K27" s="119"/>
      <c r="L27" s="123"/>
      <c r="M27" s="121"/>
      <c r="N27" s="118"/>
      <c r="O27" s="119"/>
      <c r="P27" s="119"/>
      <c r="Q27" s="120"/>
    </row>
    <row r="28" spans="1:18" s="56" customFormat="1" ht="33" x14ac:dyDescent="0.25">
      <c r="A28" s="75">
        <v>11</v>
      </c>
      <c r="B28" s="103"/>
      <c r="C28" s="1264" t="s">
        <v>1172</v>
      </c>
      <c r="D28" s="1265"/>
      <c r="E28" s="118"/>
      <c r="F28" s="119"/>
      <c r="G28" s="119"/>
      <c r="H28" s="119"/>
      <c r="I28" s="119"/>
      <c r="J28" s="119"/>
      <c r="K28" s="119"/>
      <c r="L28" s="107" t="s">
        <v>1186</v>
      </c>
      <c r="M28" s="121"/>
      <c r="N28" s="118"/>
      <c r="O28" s="119"/>
      <c r="P28" s="119"/>
      <c r="Q28" s="120"/>
    </row>
    <row r="29" spans="1:18" s="56" customFormat="1" ht="17.25" x14ac:dyDescent="0.25">
      <c r="A29" s="75">
        <v>1</v>
      </c>
      <c r="B29" s="103"/>
      <c r="C29" s="1264" t="s">
        <v>1173</v>
      </c>
      <c r="D29" s="1265"/>
      <c r="E29" s="118"/>
      <c r="F29" s="119"/>
      <c r="G29" s="119"/>
      <c r="H29" s="119"/>
      <c r="I29" s="119"/>
      <c r="J29" s="119"/>
      <c r="K29" s="119"/>
      <c r="L29" s="107" t="s">
        <v>1186</v>
      </c>
      <c r="M29" s="121"/>
      <c r="N29" s="118"/>
      <c r="O29" s="119"/>
      <c r="P29" s="119"/>
      <c r="Q29" s="120"/>
    </row>
    <row r="30" spans="1:18" s="56" customFormat="1" ht="48.75" x14ac:dyDescent="0.25">
      <c r="A30" s="75">
        <v>111</v>
      </c>
      <c r="B30" s="103"/>
      <c r="C30" s="1264" t="s">
        <v>1174</v>
      </c>
      <c r="D30" s="1265"/>
      <c r="E30" s="118"/>
      <c r="F30" s="119"/>
      <c r="G30" s="119"/>
      <c r="H30" s="119"/>
      <c r="I30" s="119"/>
      <c r="J30" s="119"/>
      <c r="K30" s="119"/>
      <c r="L30" s="107" t="s">
        <v>1186</v>
      </c>
      <c r="M30" s="121"/>
      <c r="N30" s="118"/>
      <c r="O30" s="119"/>
      <c r="P30" s="119"/>
      <c r="Q30" s="120"/>
    </row>
    <row r="31" spans="1:18" s="56" customFormat="1" ht="33" x14ac:dyDescent="0.25">
      <c r="A31" s="75">
        <v>11</v>
      </c>
      <c r="B31" s="103"/>
      <c r="C31" s="1264" t="s">
        <v>1175</v>
      </c>
      <c r="D31" s="1265"/>
      <c r="E31" s="118"/>
      <c r="F31" s="119"/>
      <c r="G31" s="119"/>
      <c r="H31" s="119"/>
      <c r="I31" s="119"/>
      <c r="J31" s="119"/>
      <c r="K31" s="119"/>
      <c r="L31" s="107" t="s">
        <v>1186</v>
      </c>
      <c r="M31" s="121"/>
      <c r="N31" s="118"/>
      <c r="O31" s="119"/>
      <c r="P31" s="119"/>
      <c r="Q31" s="120"/>
    </row>
    <row r="32" spans="1:18" s="56" customFormat="1" ht="33" x14ac:dyDescent="0.25">
      <c r="A32" s="75">
        <v>11</v>
      </c>
      <c r="B32" s="103"/>
      <c r="C32" s="1264" t="s">
        <v>1176</v>
      </c>
      <c r="D32" s="1265"/>
      <c r="E32" s="118"/>
      <c r="F32" s="119"/>
      <c r="G32" s="119"/>
      <c r="H32" s="119"/>
      <c r="I32" s="119"/>
      <c r="J32" s="119"/>
      <c r="K32" s="119"/>
      <c r="L32" s="123"/>
      <c r="M32" s="121"/>
      <c r="N32" s="118"/>
      <c r="O32" s="119"/>
      <c r="P32" s="119"/>
      <c r="Q32" s="120"/>
    </row>
    <row r="33" spans="1:18" s="56" customFormat="1" ht="33" x14ac:dyDescent="0.25">
      <c r="A33" s="75">
        <v>11</v>
      </c>
      <c r="B33" s="103"/>
      <c r="C33" s="1264" t="s">
        <v>1177</v>
      </c>
      <c r="D33" s="1265"/>
      <c r="E33" s="118"/>
      <c r="F33" s="119"/>
      <c r="G33" s="119"/>
      <c r="H33" s="119"/>
      <c r="I33" s="119"/>
      <c r="J33" s="119"/>
      <c r="K33" s="119"/>
      <c r="L33" s="107" t="s">
        <v>1186</v>
      </c>
      <c r="M33" s="121"/>
      <c r="N33" s="118"/>
      <c r="O33" s="119"/>
      <c r="P33" s="119"/>
      <c r="Q33" s="120"/>
    </row>
    <row r="34" spans="1:18" s="56" customFormat="1" ht="33" x14ac:dyDescent="0.25">
      <c r="A34" s="75">
        <v>11</v>
      </c>
      <c r="B34" s="103"/>
      <c r="C34" s="1264" t="s">
        <v>3008</v>
      </c>
      <c r="D34" s="1265"/>
      <c r="E34" s="118"/>
      <c r="F34" s="119"/>
      <c r="G34" s="119"/>
      <c r="H34" s="119"/>
      <c r="I34" s="119"/>
      <c r="J34" s="119"/>
      <c r="K34" s="119"/>
      <c r="L34" s="107"/>
      <c r="M34" s="121"/>
      <c r="N34" s="118"/>
      <c r="O34" s="119"/>
      <c r="P34" s="119"/>
      <c r="Q34" s="120"/>
    </row>
    <row r="35" spans="1:18" s="56" customFormat="1" ht="17.25" x14ac:dyDescent="0.25">
      <c r="A35" s="75">
        <v>1</v>
      </c>
      <c r="B35" s="103"/>
      <c r="C35" s="1264" t="s">
        <v>1178</v>
      </c>
      <c r="D35" s="1265"/>
      <c r="E35" s="118"/>
      <c r="F35" s="119"/>
      <c r="G35" s="119"/>
      <c r="H35" s="119"/>
      <c r="I35" s="119"/>
      <c r="J35" s="119"/>
      <c r="K35" s="119"/>
      <c r="L35" s="107" t="s">
        <v>1186</v>
      </c>
      <c r="M35" s="121"/>
      <c r="N35" s="118"/>
      <c r="O35" s="119"/>
      <c r="P35" s="119"/>
      <c r="Q35" s="120"/>
    </row>
    <row r="36" spans="1:18" s="56" customFormat="1" ht="17.25" x14ac:dyDescent="0.25">
      <c r="A36" s="75">
        <v>1</v>
      </c>
      <c r="B36" s="103"/>
      <c r="C36" s="1264" t="s">
        <v>1179</v>
      </c>
      <c r="D36" s="1265"/>
      <c r="E36" s="118"/>
      <c r="F36" s="119"/>
      <c r="G36" s="119"/>
      <c r="H36" s="119"/>
      <c r="I36" s="119"/>
      <c r="J36" s="119"/>
      <c r="K36" s="119"/>
      <c r="L36" s="107" t="s">
        <v>1186</v>
      </c>
      <c r="M36" s="121"/>
      <c r="N36" s="118"/>
      <c r="O36" s="119"/>
      <c r="P36" s="119"/>
      <c r="Q36" s="120"/>
    </row>
    <row r="37" spans="1:18" s="56" customFormat="1" ht="33" x14ac:dyDescent="0.25">
      <c r="A37" s="75">
        <v>11</v>
      </c>
      <c r="B37" s="103"/>
      <c r="C37" s="1264" t="s">
        <v>2359</v>
      </c>
      <c r="D37" s="1265"/>
      <c r="E37" s="118"/>
      <c r="F37" s="119"/>
      <c r="G37" s="119"/>
      <c r="H37" s="119"/>
      <c r="I37" s="119"/>
      <c r="J37" s="119"/>
      <c r="K37" s="119"/>
      <c r="L37" s="107" t="s">
        <v>1186</v>
      </c>
      <c r="M37" s="121"/>
      <c r="N37" s="118"/>
      <c r="O37" s="119"/>
      <c r="P37" s="119"/>
      <c r="Q37" s="120"/>
    </row>
    <row r="38" spans="1:18" s="56" customFormat="1" ht="18" customHeight="1" x14ac:dyDescent="0.25">
      <c r="A38" s="75">
        <v>1</v>
      </c>
      <c r="B38" s="103"/>
      <c r="C38" s="1537" t="s">
        <v>1182</v>
      </c>
      <c r="D38" s="1538"/>
      <c r="E38" s="118"/>
      <c r="F38" s="119"/>
      <c r="G38" s="119"/>
      <c r="H38" s="119"/>
      <c r="I38" s="119"/>
      <c r="J38" s="119"/>
      <c r="K38" s="119"/>
      <c r="L38" s="107" t="s">
        <v>1186</v>
      </c>
      <c r="M38" s="121"/>
      <c r="N38" s="118"/>
      <c r="O38" s="119"/>
      <c r="P38" s="119"/>
      <c r="Q38" s="120"/>
    </row>
    <row r="39" spans="1:18" s="56" customFormat="1" ht="18" customHeight="1" x14ac:dyDescent="0.25">
      <c r="A39" s="75">
        <v>1</v>
      </c>
      <c r="B39" s="103"/>
      <c r="C39" s="1264" t="s">
        <v>1183</v>
      </c>
      <c r="D39" s="1265"/>
      <c r="E39" s="118"/>
      <c r="F39" s="119"/>
      <c r="G39" s="119"/>
      <c r="H39" s="119"/>
      <c r="I39" s="119"/>
      <c r="J39" s="119"/>
      <c r="K39" s="119"/>
      <c r="L39" s="107" t="s">
        <v>1186</v>
      </c>
      <c r="M39" s="121"/>
      <c r="N39" s="118"/>
      <c r="O39" s="119"/>
      <c r="P39" s="119"/>
      <c r="Q39" s="120"/>
    </row>
    <row r="40" spans="1:18" s="56" customFormat="1" ht="33" x14ac:dyDescent="0.25">
      <c r="A40" s="75">
        <v>11</v>
      </c>
      <c r="B40" s="103"/>
      <c r="C40" s="1264" t="s">
        <v>1184</v>
      </c>
      <c r="D40" s="1265"/>
      <c r="E40" s="118"/>
      <c r="F40" s="119"/>
      <c r="G40" s="119"/>
      <c r="H40" s="119"/>
      <c r="I40" s="119"/>
      <c r="J40" s="119"/>
      <c r="K40" s="119"/>
      <c r="L40" s="107" t="s">
        <v>1186</v>
      </c>
      <c r="M40" s="121"/>
      <c r="N40" s="118"/>
      <c r="O40" s="119"/>
      <c r="P40" s="119"/>
      <c r="Q40" s="120"/>
    </row>
    <row r="41" spans="1:18" s="56" customFormat="1" ht="33" x14ac:dyDescent="0.25">
      <c r="A41" s="75">
        <v>11</v>
      </c>
      <c r="B41" s="103"/>
      <c r="C41" s="1264" t="s">
        <v>1185</v>
      </c>
      <c r="D41" s="1265"/>
      <c r="E41" s="118"/>
      <c r="F41" s="119"/>
      <c r="G41" s="119"/>
      <c r="H41" s="119"/>
      <c r="I41" s="119"/>
      <c r="J41" s="119"/>
      <c r="K41" s="119"/>
      <c r="L41" s="107" t="s">
        <v>1186</v>
      </c>
      <c r="M41" s="121"/>
      <c r="N41" s="118"/>
      <c r="O41" s="119"/>
      <c r="P41" s="119"/>
      <c r="Q41" s="120"/>
    </row>
    <row r="42" spans="1:18" s="56" customFormat="1" ht="16.5" customHeight="1" x14ac:dyDescent="0.25">
      <c r="A42" s="75"/>
      <c r="B42" s="103"/>
      <c r="C42" s="1264" t="s">
        <v>676</v>
      </c>
      <c r="D42" s="1265"/>
      <c r="E42" s="118"/>
      <c r="F42" s="119"/>
      <c r="G42" s="119"/>
      <c r="H42" s="119"/>
      <c r="I42" s="119"/>
      <c r="J42" s="119"/>
      <c r="K42" s="119"/>
      <c r="L42" s="107" t="s">
        <v>1186</v>
      </c>
      <c r="M42" s="121"/>
      <c r="N42" s="118"/>
      <c r="O42" s="119"/>
      <c r="P42" s="119"/>
      <c r="Q42" s="120"/>
    </row>
    <row r="43" spans="1:18" s="56" customFormat="1" ht="16.5" thickBot="1" x14ac:dyDescent="0.3">
      <c r="A43" s="75"/>
      <c r="B43" s="103"/>
      <c r="C43" s="1206"/>
      <c r="D43" s="1207"/>
      <c r="E43" s="124"/>
      <c r="F43" s="125"/>
      <c r="G43" s="125"/>
      <c r="H43" s="125"/>
      <c r="I43" s="125"/>
      <c r="J43" s="125"/>
      <c r="K43" s="125"/>
      <c r="L43" s="126"/>
      <c r="M43" s="127"/>
      <c r="N43" s="124"/>
      <c r="O43" s="125"/>
      <c r="P43" s="125"/>
      <c r="Q43" s="128"/>
      <c r="R43"/>
    </row>
    <row r="44" spans="1:18" s="56" customFormat="1" ht="16.5" thickBot="1" x14ac:dyDescent="0.3">
      <c r="A44" s="75"/>
      <c r="C44" s="1208" t="s">
        <v>236</v>
      </c>
      <c r="D44" s="1208"/>
      <c r="Q44" s="129"/>
      <c r="R44"/>
    </row>
    <row r="45" spans="1:18" s="56" customFormat="1" ht="49.5" thickBot="1" x14ac:dyDescent="0.3">
      <c r="A45" s="75">
        <v>111</v>
      </c>
      <c r="C45" s="1182"/>
      <c r="D45" s="1183"/>
      <c r="E45" s="1183"/>
      <c r="F45" s="1183"/>
      <c r="G45" s="1183"/>
      <c r="H45" s="1183"/>
      <c r="I45" s="1183"/>
      <c r="J45" s="1183"/>
      <c r="K45" s="1183"/>
      <c r="L45" s="1183"/>
      <c r="M45" s="1183"/>
      <c r="N45" s="1183"/>
      <c r="O45" s="1183"/>
      <c r="P45" s="1183"/>
      <c r="Q45" s="1184"/>
      <c r="R45"/>
    </row>
    <row r="46" spans="1:18" s="56" customFormat="1" ht="15.75" x14ac:dyDescent="0.25">
      <c r="A46" s="75"/>
      <c r="Q46" s="129"/>
      <c r="R46"/>
    </row>
    <row r="47" spans="1:18" s="56" customFormat="1" ht="15.75" x14ac:dyDescent="0.25">
      <c r="A47" s="75"/>
      <c r="Q47" s="129"/>
      <c r="R47"/>
    </row>
    <row r="48" spans="1:18" s="56" customFormat="1" ht="15.75" x14ac:dyDescent="0.25">
      <c r="A48" s="75"/>
      <c r="Q48" s="129"/>
      <c r="R48"/>
    </row>
    <row r="49" spans="1:18" s="56" customFormat="1" ht="15.75" x14ac:dyDescent="0.25">
      <c r="A49" s="75"/>
      <c r="Q49" s="129"/>
      <c r="R49"/>
    </row>
    <row r="50" spans="1:18" s="56" customFormat="1" ht="15.75" x14ac:dyDescent="0.25">
      <c r="A50" s="75"/>
      <c r="Q50" s="129"/>
      <c r="R50"/>
    </row>
  </sheetData>
  <mergeCells count="49">
    <mergeCell ref="Q2:Q4"/>
    <mergeCell ref="P3:P4"/>
    <mergeCell ref="H5:K5"/>
    <mergeCell ref="N5:P5"/>
    <mergeCell ref="H8:K8"/>
    <mergeCell ref="L8:M8"/>
    <mergeCell ref="N8:P8"/>
    <mergeCell ref="D1:P1"/>
    <mergeCell ref="D2:P2"/>
    <mergeCell ref="H6:K6"/>
    <mergeCell ref="N6:P6"/>
    <mergeCell ref="H7:K7"/>
    <mergeCell ref="L7:M7"/>
    <mergeCell ref="N7:P7"/>
    <mergeCell ref="C26:D26"/>
    <mergeCell ref="B9:C13"/>
    <mergeCell ref="D9:Q9"/>
    <mergeCell ref="D10:Q10"/>
    <mergeCell ref="D13:Q13"/>
    <mergeCell ref="B15:D15"/>
    <mergeCell ref="C21:D22"/>
    <mergeCell ref="E21:K21"/>
    <mergeCell ref="L21:M22"/>
    <mergeCell ref="N21:P21"/>
    <mergeCell ref="Q21:Q22"/>
    <mergeCell ref="C23:D23"/>
    <mergeCell ref="C24:D24"/>
    <mergeCell ref="C25:D25"/>
    <mergeCell ref="C28:D28"/>
    <mergeCell ref="C29:D29"/>
    <mergeCell ref="C30:D30"/>
    <mergeCell ref="C31:D31"/>
    <mergeCell ref="C32:D32"/>
    <mergeCell ref="C45:Q45"/>
    <mergeCell ref="D11:Q11"/>
    <mergeCell ref="D12:Q12"/>
    <mergeCell ref="C43:D43"/>
    <mergeCell ref="C44:D44"/>
    <mergeCell ref="C38:D38"/>
    <mergeCell ref="C39:D39"/>
    <mergeCell ref="C40:D40"/>
    <mergeCell ref="C41:D41"/>
    <mergeCell ref="C42:D42"/>
    <mergeCell ref="C37:D37"/>
    <mergeCell ref="C33:D33"/>
    <mergeCell ref="C34:D34"/>
    <mergeCell ref="C35:D35"/>
    <mergeCell ref="C27:D27"/>
    <mergeCell ref="C36:D36"/>
  </mergeCells>
  <conditionalFormatting sqref="C24:D42">
    <cfRule type="duplicateValues" dxfId="31" priority="559"/>
    <cfRule type="duplicateValues" dxfId="30" priority="560"/>
  </conditionalFormatting>
  <dataValidations count="1">
    <dataValidation type="list" allowBlank="1" showInputMessage="1" showErrorMessage="1" sqref="Q24:Q42" xr:uid="{00000000-0002-0000-4700-000000000000}">
      <formula1>$I$16:$I$18</formula1>
    </dataValidation>
  </dataValidations>
  <pageMargins left="0.7" right="0.7" top="0.75" bottom="0.75" header="0.3" footer="0.3"/>
  <pageSetup paperSize="9" orientation="portrait"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000066"/>
  </sheetPr>
  <dimension ref="A1:S35"/>
  <sheetViews>
    <sheetView workbookViewId="0">
      <selection activeCell="D21" sqref="D21:D22"/>
    </sheetView>
  </sheetViews>
  <sheetFormatPr baseColWidth="10" defaultRowHeight="18.75" customHeight="1" x14ac:dyDescent="0.25"/>
  <cols>
    <col min="1" max="1" width="3.7109375" style="788" customWidth="1"/>
    <col min="2" max="2" width="27.7109375" style="824" customWidth="1"/>
    <col min="3" max="3" width="15.85546875" style="817" customWidth="1"/>
    <col min="4" max="4" width="82" style="825" customWidth="1"/>
    <col min="5" max="5" width="13.7109375" style="144" customWidth="1"/>
    <col min="6" max="6" width="16.42578125" style="144" customWidth="1"/>
    <col min="7" max="7" width="22.28515625" style="144" customWidth="1"/>
    <col min="8" max="8" width="21.28515625" style="144" customWidth="1"/>
    <col min="9" max="256" width="11.42578125" style="144"/>
    <col min="257" max="257" width="3.7109375" style="144" customWidth="1"/>
    <col min="258" max="258" width="27.7109375" style="144" customWidth="1"/>
    <col min="259" max="259" width="15.85546875" style="144" customWidth="1"/>
    <col min="260" max="260" width="82" style="144" customWidth="1"/>
    <col min="261" max="261" width="13.7109375" style="144" customWidth="1"/>
    <col min="262" max="262" width="16.42578125" style="144" customWidth="1"/>
    <col min="263" max="263" width="22.28515625" style="144" customWidth="1"/>
    <col min="264" max="264" width="21.28515625" style="144" customWidth="1"/>
    <col min="265" max="512" width="11.42578125" style="144"/>
    <col min="513" max="513" width="3.7109375" style="144" customWidth="1"/>
    <col min="514" max="514" width="27.7109375" style="144" customWidth="1"/>
    <col min="515" max="515" width="15.85546875" style="144" customWidth="1"/>
    <col min="516" max="516" width="82" style="144" customWidth="1"/>
    <col min="517" max="517" width="13.7109375" style="144" customWidth="1"/>
    <col min="518" max="518" width="16.42578125" style="144" customWidth="1"/>
    <col min="519" max="519" width="22.28515625" style="144" customWidth="1"/>
    <col min="520" max="520" width="21.28515625" style="144" customWidth="1"/>
    <col min="521" max="768" width="11.42578125" style="144"/>
    <col min="769" max="769" width="3.7109375" style="144" customWidth="1"/>
    <col min="770" max="770" width="27.7109375" style="144" customWidth="1"/>
    <col min="771" max="771" width="15.85546875" style="144" customWidth="1"/>
    <col min="772" max="772" width="82" style="144" customWidth="1"/>
    <col min="773" max="773" width="13.7109375" style="144" customWidth="1"/>
    <col min="774" max="774" width="16.42578125" style="144" customWidth="1"/>
    <col min="775" max="775" width="22.28515625" style="144" customWidth="1"/>
    <col min="776" max="776" width="21.28515625" style="144" customWidth="1"/>
    <col min="777" max="1024" width="11.42578125" style="144"/>
    <col min="1025" max="1025" width="3.7109375" style="144" customWidth="1"/>
    <col min="1026" max="1026" width="27.7109375" style="144" customWidth="1"/>
    <col min="1027" max="1027" width="15.85546875" style="144" customWidth="1"/>
    <col min="1028" max="1028" width="82" style="144" customWidth="1"/>
    <col min="1029" max="1029" width="13.7109375" style="144" customWidth="1"/>
    <col min="1030" max="1030" width="16.42578125" style="144" customWidth="1"/>
    <col min="1031" max="1031" width="22.28515625" style="144" customWidth="1"/>
    <col min="1032" max="1032" width="21.28515625" style="144" customWidth="1"/>
    <col min="1033" max="1280" width="11.42578125" style="144"/>
    <col min="1281" max="1281" width="3.7109375" style="144" customWidth="1"/>
    <col min="1282" max="1282" width="27.7109375" style="144" customWidth="1"/>
    <col min="1283" max="1283" width="15.85546875" style="144" customWidth="1"/>
    <col min="1284" max="1284" width="82" style="144" customWidth="1"/>
    <col min="1285" max="1285" width="13.7109375" style="144" customWidth="1"/>
    <col min="1286" max="1286" width="16.42578125" style="144" customWidth="1"/>
    <col min="1287" max="1287" width="22.28515625" style="144" customWidth="1"/>
    <col min="1288" max="1288" width="21.28515625" style="144" customWidth="1"/>
    <col min="1289" max="1536" width="11.42578125" style="144"/>
    <col min="1537" max="1537" width="3.7109375" style="144" customWidth="1"/>
    <col min="1538" max="1538" width="27.7109375" style="144" customWidth="1"/>
    <col min="1539" max="1539" width="15.85546875" style="144" customWidth="1"/>
    <col min="1540" max="1540" width="82" style="144" customWidth="1"/>
    <col min="1541" max="1541" width="13.7109375" style="144" customWidth="1"/>
    <col min="1542" max="1542" width="16.42578125" style="144" customWidth="1"/>
    <col min="1543" max="1543" width="22.28515625" style="144" customWidth="1"/>
    <col min="1544" max="1544" width="21.28515625" style="144" customWidth="1"/>
    <col min="1545" max="1792" width="11.42578125" style="144"/>
    <col min="1793" max="1793" width="3.7109375" style="144" customWidth="1"/>
    <col min="1794" max="1794" width="27.7109375" style="144" customWidth="1"/>
    <col min="1795" max="1795" width="15.85546875" style="144" customWidth="1"/>
    <col min="1796" max="1796" width="82" style="144" customWidth="1"/>
    <col min="1797" max="1797" width="13.7109375" style="144" customWidth="1"/>
    <col min="1798" max="1798" width="16.42578125" style="144" customWidth="1"/>
    <col min="1799" max="1799" width="22.28515625" style="144" customWidth="1"/>
    <col min="1800" max="1800" width="21.28515625" style="144" customWidth="1"/>
    <col min="1801" max="2048" width="11.42578125" style="144"/>
    <col min="2049" max="2049" width="3.7109375" style="144" customWidth="1"/>
    <col min="2050" max="2050" width="27.7109375" style="144" customWidth="1"/>
    <col min="2051" max="2051" width="15.85546875" style="144" customWidth="1"/>
    <col min="2052" max="2052" width="82" style="144" customWidth="1"/>
    <col min="2053" max="2053" width="13.7109375" style="144" customWidth="1"/>
    <col min="2054" max="2054" width="16.42578125" style="144" customWidth="1"/>
    <col min="2055" max="2055" width="22.28515625" style="144" customWidth="1"/>
    <col min="2056" max="2056" width="21.28515625" style="144" customWidth="1"/>
    <col min="2057" max="2304" width="11.42578125" style="144"/>
    <col min="2305" max="2305" width="3.7109375" style="144" customWidth="1"/>
    <col min="2306" max="2306" width="27.7109375" style="144" customWidth="1"/>
    <col min="2307" max="2307" width="15.85546875" style="144" customWidth="1"/>
    <col min="2308" max="2308" width="82" style="144" customWidth="1"/>
    <col min="2309" max="2309" width="13.7109375" style="144" customWidth="1"/>
    <col min="2310" max="2310" width="16.42578125" style="144" customWidth="1"/>
    <col min="2311" max="2311" width="22.28515625" style="144" customWidth="1"/>
    <col min="2312" max="2312" width="21.28515625" style="144" customWidth="1"/>
    <col min="2313" max="2560" width="11.42578125" style="144"/>
    <col min="2561" max="2561" width="3.7109375" style="144" customWidth="1"/>
    <col min="2562" max="2562" width="27.7109375" style="144" customWidth="1"/>
    <col min="2563" max="2563" width="15.85546875" style="144" customWidth="1"/>
    <col min="2564" max="2564" width="82" style="144" customWidth="1"/>
    <col min="2565" max="2565" width="13.7109375" style="144" customWidth="1"/>
    <col min="2566" max="2566" width="16.42578125" style="144" customWidth="1"/>
    <col min="2567" max="2567" width="22.28515625" style="144" customWidth="1"/>
    <col min="2568" max="2568" width="21.28515625" style="144" customWidth="1"/>
    <col min="2569" max="2816" width="11.42578125" style="144"/>
    <col min="2817" max="2817" width="3.7109375" style="144" customWidth="1"/>
    <col min="2818" max="2818" width="27.7109375" style="144" customWidth="1"/>
    <col min="2819" max="2819" width="15.85546875" style="144" customWidth="1"/>
    <col min="2820" max="2820" width="82" style="144" customWidth="1"/>
    <col min="2821" max="2821" width="13.7109375" style="144" customWidth="1"/>
    <col min="2822" max="2822" width="16.42578125" style="144" customWidth="1"/>
    <col min="2823" max="2823" width="22.28515625" style="144" customWidth="1"/>
    <col min="2824" max="2824" width="21.28515625" style="144" customWidth="1"/>
    <col min="2825" max="3072" width="11.42578125" style="144"/>
    <col min="3073" max="3073" width="3.7109375" style="144" customWidth="1"/>
    <col min="3074" max="3074" width="27.7109375" style="144" customWidth="1"/>
    <col min="3075" max="3075" width="15.85546875" style="144" customWidth="1"/>
    <col min="3076" max="3076" width="82" style="144" customWidth="1"/>
    <col min="3077" max="3077" width="13.7109375" style="144" customWidth="1"/>
    <col min="3078" max="3078" width="16.42578125" style="144" customWidth="1"/>
    <col min="3079" max="3079" width="22.28515625" style="144" customWidth="1"/>
    <col min="3080" max="3080" width="21.28515625" style="144" customWidth="1"/>
    <col min="3081" max="3328" width="11.42578125" style="144"/>
    <col min="3329" max="3329" width="3.7109375" style="144" customWidth="1"/>
    <col min="3330" max="3330" width="27.7109375" style="144" customWidth="1"/>
    <col min="3331" max="3331" width="15.85546875" style="144" customWidth="1"/>
    <col min="3332" max="3332" width="82" style="144" customWidth="1"/>
    <col min="3333" max="3333" width="13.7109375" style="144" customWidth="1"/>
    <col min="3334" max="3334" width="16.42578125" style="144" customWidth="1"/>
    <col min="3335" max="3335" width="22.28515625" style="144" customWidth="1"/>
    <col min="3336" max="3336" width="21.28515625" style="144" customWidth="1"/>
    <col min="3337" max="3584" width="11.42578125" style="144"/>
    <col min="3585" max="3585" width="3.7109375" style="144" customWidth="1"/>
    <col min="3586" max="3586" width="27.7109375" style="144" customWidth="1"/>
    <col min="3587" max="3587" width="15.85546875" style="144" customWidth="1"/>
    <col min="3588" max="3588" width="82" style="144" customWidth="1"/>
    <col min="3589" max="3589" width="13.7109375" style="144" customWidth="1"/>
    <col min="3590" max="3590" width="16.42578125" style="144" customWidth="1"/>
    <col min="3591" max="3591" width="22.28515625" style="144" customWidth="1"/>
    <col min="3592" max="3592" width="21.28515625" style="144" customWidth="1"/>
    <col min="3593" max="3840" width="11.42578125" style="144"/>
    <col min="3841" max="3841" width="3.7109375" style="144" customWidth="1"/>
    <col min="3842" max="3842" width="27.7109375" style="144" customWidth="1"/>
    <col min="3843" max="3843" width="15.85546875" style="144" customWidth="1"/>
    <col min="3844" max="3844" width="82" style="144" customWidth="1"/>
    <col min="3845" max="3845" width="13.7109375" style="144" customWidth="1"/>
    <col min="3846" max="3846" width="16.42578125" style="144" customWidth="1"/>
    <col min="3847" max="3847" width="22.28515625" style="144" customWidth="1"/>
    <col min="3848" max="3848" width="21.28515625" style="144" customWidth="1"/>
    <col min="3849" max="4096" width="11.42578125" style="144"/>
    <col min="4097" max="4097" width="3.7109375" style="144" customWidth="1"/>
    <col min="4098" max="4098" width="27.7109375" style="144" customWidth="1"/>
    <col min="4099" max="4099" width="15.85546875" style="144" customWidth="1"/>
    <col min="4100" max="4100" width="82" style="144" customWidth="1"/>
    <col min="4101" max="4101" width="13.7109375" style="144" customWidth="1"/>
    <col min="4102" max="4102" width="16.42578125" style="144" customWidth="1"/>
    <col min="4103" max="4103" width="22.28515625" style="144" customWidth="1"/>
    <col min="4104" max="4104" width="21.28515625" style="144" customWidth="1"/>
    <col min="4105" max="4352" width="11.42578125" style="144"/>
    <col min="4353" max="4353" width="3.7109375" style="144" customWidth="1"/>
    <col min="4354" max="4354" width="27.7109375" style="144" customWidth="1"/>
    <col min="4355" max="4355" width="15.85546875" style="144" customWidth="1"/>
    <col min="4356" max="4356" width="82" style="144" customWidth="1"/>
    <col min="4357" max="4357" width="13.7109375" style="144" customWidth="1"/>
    <col min="4358" max="4358" width="16.42578125" style="144" customWidth="1"/>
    <col min="4359" max="4359" width="22.28515625" style="144" customWidth="1"/>
    <col min="4360" max="4360" width="21.28515625" style="144" customWidth="1"/>
    <col min="4361" max="4608" width="11.42578125" style="144"/>
    <col min="4609" max="4609" width="3.7109375" style="144" customWidth="1"/>
    <col min="4610" max="4610" width="27.7109375" style="144" customWidth="1"/>
    <col min="4611" max="4611" width="15.85546875" style="144" customWidth="1"/>
    <col min="4612" max="4612" width="82" style="144" customWidth="1"/>
    <col min="4613" max="4613" width="13.7109375" style="144" customWidth="1"/>
    <col min="4614" max="4614" width="16.42578125" style="144" customWidth="1"/>
    <col min="4615" max="4615" width="22.28515625" style="144" customWidth="1"/>
    <col min="4616" max="4616" width="21.28515625" style="144" customWidth="1"/>
    <col min="4617" max="4864" width="11.42578125" style="144"/>
    <col min="4865" max="4865" width="3.7109375" style="144" customWidth="1"/>
    <col min="4866" max="4866" width="27.7109375" style="144" customWidth="1"/>
    <col min="4867" max="4867" width="15.85546875" style="144" customWidth="1"/>
    <col min="4868" max="4868" width="82" style="144" customWidth="1"/>
    <col min="4869" max="4869" width="13.7109375" style="144" customWidth="1"/>
    <col min="4870" max="4870" width="16.42578125" style="144" customWidth="1"/>
    <col min="4871" max="4871" width="22.28515625" style="144" customWidth="1"/>
    <col min="4872" max="4872" width="21.28515625" style="144" customWidth="1"/>
    <col min="4873" max="5120" width="11.42578125" style="144"/>
    <col min="5121" max="5121" width="3.7109375" style="144" customWidth="1"/>
    <col min="5122" max="5122" width="27.7109375" style="144" customWidth="1"/>
    <col min="5123" max="5123" width="15.85546875" style="144" customWidth="1"/>
    <col min="5124" max="5124" width="82" style="144" customWidth="1"/>
    <col min="5125" max="5125" width="13.7109375" style="144" customWidth="1"/>
    <col min="5126" max="5126" width="16.42578125" style="144" customWidth="1"/>
    <col min="5127" max="5127" width="22.28515625" style="144" customWidth="1"/>
    <col min="5128" max="5128" width="21.28515625" style="144" customWidth="1"/>
    <col min="5129" max="5376" width="11.42578125" style="144"/>
    <col min="5377" max="5377" width="3.7109375" style="144" customWidth="1"/>
    <col min="5378" max="5378" width="27.7109375" style="144" customWidth="1"/>
    <col min="5379" max="5379" width="15.85546875" style="144" customWidth="1"/>
    <col min="5380" max="5380" width="82" style="144" customWidth="1"/>
    <col min="5381" max="5381" width="13.7109375" style="144" customWidth="1"/>
    <col min="5382" max="5382" width="16.42578125" style="144" customWidth="1"/>
    <col min="5383" max="5383" width="22.28515625" style="144" customWidth="1"/>
    <col min="5384" max="5384" width="21.28515625" style="144" customWidth="1"/>
    <col min="5385" max="5632" width="11.42578125" style="144"/>
    <col min="5633" max="5633" width="3.7109375" style="144" customWidth="1"/>
    <col min="5634" max="5634" width="27.7109375" style="144" customWidth="1"/>
    <col min="5635" max="5635" width="15.85546875" style="144" customWidth="1"/>
    <col min="5636" max="5636" width="82" style="144" customWidth="1"/>
    <col min="5637" max="5637" width="13.7109375" style="144" customWidth="1"/>
    <col min="5638" max="5638" width="16.42578125" style="144" customWidth="1"/>
    <col min="5639" max="5639" width="22.28515625" style="144" customWidth="1"/>
    <col min="5640" max="5640" width="21.28515625" style="144" customWidth="1"/>
    <col min="5641" max="5888" width="11.42578125" style="144"/>
    <col min="5889" max="5889" width="3.7109375" style="144" customWidth="1"/>
    <col min="5890" max="5890" width="27.7109375" style="144" customWidth="1"/>
    <col min="5891" max="5891" width="15.85546875" style="144" customWidth="1"/>
    <col min="5892" max="5892" width="82" style="144" customWidth="1"/>
    <col min="5893" max="5893" width="13.7109375" style="144" customWidth="1"/>
    <col min="5894" max="5894" width="16.42578125" style="144" customWidth="1"/>
    <col min="5895" max="5895" width="22.28515625" style="144" customWidth="1"/>
    <col min="5896" max="5896" width="21.28515625" style="144" customWidth="1"/>
    <col min="5897" max="6144" width="11.42578125" style="144"/>
    <col min="6145" max="6145" width="3.7109375" style="144" customWidth="1"/>
    <col min="6146" max="6146" width="27.7109375" style="144" customWidth="1"/>
    <col min="6147" max="6147" width="15.85546875" style="144" customWidth="1"/>
    <col min="6148" max="6148" width="82" style="144" customWidth="1"/>
    <col min="6149" max="6149" width="13.7109375" style="144" customWidth="1"/>
    <col min="6150" max="6150" width="16.42578125" style="144" customWidth="1"/>
    <col min="6151" max="6151" width="22.28515625" style="144" customWidth="1"/>
    <col min="6152" max="6152" width="21.28515625" style="144" customWidth="1"/>
    <col min="6153" max="6400" width="11.42578125" style="144"/>
    <col min="6401" max="6401" width="3.7109375" style="144" customWidth="1"/>
    <col min="6402" max="6402" width="27.7109375" style="144" customWidth="1"/>
    <col min="6403" max="6403" width="15.85546875" style="144" customWidth="1"/>
    <col min="6404" max="6404" width="82" style="144" customWidth="1"/>
    <col min="6405" max="6405" width="13.7109375" style="144" customWidth="1"/>
    <col min="6406" max="6406" width="16.42578125" style="144" customWidth="1"/>
    <col min="6407" max="6407" width="22.28515625" style="144" customWidth="1"/>
    <col min="6408" max="6408" width="21.28515625" style="144" customWidth="1"/>
    <col min="6409" max="6656" width="11.42578125" style="144"/>
    <col min="6657" max="6657" width="3.7109375" style="144" customWidth="1"/>
    <col min="6658" max="6658" width="27.7109375" style="144" customWidth="1"/>
    <col min="6659" max="6659" width="15.85546875" style="144" customWidth="1"/>
    <col min="6660" max="6660" width="82" style="144" customWidth="1"/>
    <col min="6661" max="6661" width="13.7109375" style="144" customWidth="1"/>
    <col min="6662" max="6662" width="16.42578125" style="144" customWidth="1"/>
    <col min="6663" max="6663" width="22.28515625" style="144" customWidth="1"/>
    <col min="6664" max="6664" width="21.28515625" style="144" customWidth="1"/>
    <col min="6665" max="6912" width="11.42578125" style="144"/>
    <col min="6913" max="6913" width="3.7109375" style="144" customWidth="1"/>
    <col min="6914" max="6914" width="27.7109375" style="144" customWidth="1"/>
    <col min="6915" max="6915" width="15.85546875" style="144" customWidth="1"/>
    <col min="6916" max="6916" width="82" style="144" customWidth="1"/>
    <col min="6917" max="6917" width="13.7109375" style="144" customWidth="1"/>
    <col min="6918" max="6918" width="16.42578125" style="144" customWidth="1"/>
    <col min="6919" max="6919" width="22.28515625" style="144" customWidth="1"/>
    <col min="6920" max="6920" width="21.28515625" style="144" customWidth="1"/>
    <col min="6921" max="7168" width="11.42578125" style="144"/>
    <col min="7169" max="7169" width="3.7109375" style="144" customWidth="1"/>
    <col min="7170" max="7170" width="27.7109375" style="144" customWidth="1"/>
    <col min="7171" max="7171" width="15.85546875" style="144" customWidth="1"/>
    <col min="7172" max="7172" width="82" style="144" customWidth="1"/>
    <col min="7173" max="7173" width="13.7109375" style="144" customWidth="1"/>
    <col min="7174" max="7174" width="16.42578125" style="144" customWidth="1"/>
    <col min="7175" max="7175" width="22.28515625" style="144" customWidth="1"/>
    <col min="7176" max="7176" width="21.28515625" style="144" customWidth="1"/>
    <col min="7177" max="7424" width="11.42578125" style="144"/>
    <col min="7425" max="7425" width="3.7109375" style="144" customWidth="1"/>
    <col min="7426" max="7426" width="27.7109375" style="144" customWidth="1"/>
    <col min="7427" max="7427" width="15.85546875" style="144" customWidth="1"/>
    <col min="7428" max="7428" width="82" style="144" customWidth="1"/>
    <col min="7429" max="7429" width="13.7109375" style="144" customWidth="1"/>
    <col min="7430" max="7430" width="16.42578125" style="144" customWidth="1"/>
    <col min="7431" max="7431" width="22.28515625" style="144" customWidth="1"/>
    <col min="7432" max="7432" width="21.28515625" style="144" customWidth="1"/>
    <col min="7433" max="7680" width="11.42578125" style="144"/>
    <col min="7681" max="7681" width="3.7109375" style="144" customWidth="1"/>
    <col min="7682" max="7682" width="27.7109375" style="144" customWidth="1"/>
    <col min="7683" max="7683" width="15.85546875" style="144" customWidth="1"/>
    <col min="7684" max="7684" width="82" style="144" customWidth="1"/>
    <col min="7685" max="7685" width="13.7109375" style="144" customWidth="1"/>
    <col min="7686" max="7686" width="16.42578125" style="144" customWidth="1"/>
    <col min="7687" max="7687" width="22.28515625" style="144" customWidth="1"/>
    <col min="7688" max="7688" width="21.28515625" style="144" customWidth="1"/>
    <col min="7689" max="7936" width="11.42578125" style="144"/>
    <col min="7937" max="7937" width="3.7109375" style="144" customWidth="1"/>
    <col min="7938" max="7938" width="27.7109375" style="144" customWidth="1"/>
    <col min="7939" max="7939" width="15.85546875" style="144" customWidth="1"/>
    <col min="7940" max="7940" width="82" style="144" customWidth="1"/>
    <col min="7941" max="7941" width="13.7109375" style="144" customWidth="1"/>
    <col min="7942" max="7942" width="16.42578125" style="144" customWidth="1"/>
    <col min="7943" max="7943" width="22.28515625" style="144" customWidth="1"/>
    <col min="7944" max="7944" width="21.28515625" style="144" customWidth="1"/>
    <col min="7945" max="8192" width="11.42578125" style="144"/>
    <col min="8193" max="8193" width="3.7109375" style="144" customWidth="1"/>
    <col min="8194" max="8194" width="27.7109375" style="144" customWidth="1"/>
    <col min="8195" max="8195" width="15.85546875" style="144" customWidth="1"/>
    <col min="8196" max="8196" width="82" style="144" customWidth="1"/>
    <col min="8197" max="8197" width="13.7109375" style="144" customWidth="1"/>
    <col min="8198" max="8198" width="16.42578125" style="144" customWidth="1"/>
    <col min="8199" max="8199" width="22.28515625" style="144" customWidth="1"/>
    <col min="8200" max="8200" width="21.28515625" style="144" customWidth="1"/>
    <col min="8201" max="8448" width="11.42578125" style="144"/>
    <col min="8449" max="8449" width="3.7109375" style="144" customWidth="1"/>
    <col min="8450" max="8450" width="27.7109375" style="144" customWidth="1"/>
    <col min="8451" max="8451" width="15.85546875" style="144" customWidth="1"/>
    <col min="8452" max="8452" width="82" style="144" customWidth="1"/>
    <col min="8453" max="8453" width="13.7109375" style="144" customWidth="1"/>
    <col min="8454" max="8454" width="16.42578125" style="144" customWidth="1"/>
    <col min="8455" max="8455" width="22.28515625" style="144" customWidth="1"/>
    <col min="8456" max="8456" width="21.28515625" style="144" customWidth="1"/>
    <col min="8457" max="8704" width="11.42578125" style="144"/>
    <col min="8705" max="8705" width="3.7109375" style="144" customWidth="1"/>
    <col min="8706" max="8706" width="27.7109375" style="144" customWidth="1"/>
    <col min="8707" max="8707" width="15.85546875" style="144" customWidth="1"/>
    <col min="8708" max="8708" width="82" style="144" customWidth="1"/>
    <col min="8709" max="8709" width="13.7109375" style="144" customWidth="1"/>
    <col min="8710" max="8710" width="16.42578125" style="144" customWidth="1"/>
    <col min="8711" max="8711" width="22.28515625" style="144" customWidth="1"/>
    <col min="8712" max="8712" width="21.28515625" style="144" customWidth="1"/>
    <col min="8713" max="8960" width="11.42578125" style="144"/>
    <col min="8961" max="8961" width="3.7109375" style="144" customWidth="1"/>
    <col min="8962" max="8962" width="27.7109375" style="144" customWidth="1"/>
    <col min="8963" max="8963" width="15.85546875" style="144" customWidth="1"/>
    <col min="8964" max="8964" width="82" style="144" customWidth="1"/>
    <col min="8965" max="8965" width="13.7109375" style="144" customWidth="1"/>
    <col min="8966" max="8966" width="16.42578125" style="144" customWidth="1"/>
    <col min="8967" max="8967" width="22.28515625" style="144" customWidth="1"/>
    <col min="8968" max="8968" width="21.28515625" style="144" customWidth="1"/>
    <col min="8969" max="9216" width="11.42578125" style="144"/>
    <col min="9217" max="9217" width="3.7109375" style="144" customWidth="1"/>
    <col min="9218" max="9218" width="27.7109375" style="144" customWidth="1"/>
    <col min="9219" max="9219" width="15.85546875" style="144" customWidth="1"/>
    <col min="9220" max="9220" width="82" style="144" customWidth="1"/>
    <col min="9221" max="9221" width="13.7109375" style="144" customWidth="1"/>
    <col min="9222" max="9222" width="16.42578125" style="144" customWidth="1"/>
    <col min="9223" max="9223" width="22.28515625" style="144" customWidth="1"/>
    <col min="9224" max="9224" width="21.28515625" style="144" customWidth="1"/>
    <col min="9225" max="9472" width="11.42578125" style="144"/>
    <col min="9473" max="9473" width="3.7109375" style="144" customWidth="1"/>
    <col min="9474" max="9474" width="27.7109375" style="144" customWidth="1"/>
    <col min="9475" max="9475" width="15.85546875" style="144" customWidth="1"/>
    <col min="9476" max="9476" width="82" style="144" customWidth="1"/>
    <col min="9477" max="9477" width="13.7109375" style="144" customWidth="1"/>
    <col min="9478" max="9478" width="16.42578125" style="144" customWidth="1"/>
    <col min="9479" max="9479" width="22.28515625" style="144" customWidth="1"/>
    <col min="9480" max="9480" width="21.28515625" style="144" customWidth="1"/>
    <col min="9481" max="9728" width="11.42578125" style="144"/>
    <col min="9729" max="9729" width="3.7109375" style="144" customWidth="1"/>
    <col min="9730" max="9730" width="27.7109375" style="144" customWidth="1"/>
    <col min="9731" max="9731" width="15.85546875" style="144" customWidth="1"/>
    <col min="9732" max="9732" width="82" style="144" customWidth="1"/>
    <col min="9733" max="9733" width="13.7109375" style="144" customWidth="1"/>
    <col min="9734" max="9734" width="16.42578125" style="144" customWidth="1"/>
    <col min="9735" max="9735" width="22.28515625" style="144" customWidth="1"/>
    <col min="9736" max="9736" width="21.28515625" style="144" customWidth="1"/>
    <col min="9737" max="9984" width="11.42578125" style="144"/>
    <col min="9985" max="9985" width="3.7109375" style="144" customWidth="1"/>
    <col min="9986" max="9986" width="27.7109375" style="144" customWidth="1"/>
    <col min="9987" max="9987" width="15.85546875" style="144" customWidth="1"/>
    <col min="9988" max="9988" width="82" style="144" customWidth="1"/>
    <col min="9989" max="9989" width="13.7109375" style="144" customWidth="1"/>
    <col min="9990" max="9990" width="16.42578125" style="144" customWidth="1"/>
    <col min="9991" max="9991" width="22.28515625" style="144" customWidth="1"/>
    <col min="9992" max="9992" width="21.28515625" style="144" customWidth="1"/>
    <col min="9993" max="10240" width="11.42578125" style="144"/>
    <col min="10241" max="10241" width="3.7109375" style="144" customWidth="1"/>
    <col min="10242" max="10242" width="27.7109375" style="144" customWidth="1"/>
    <col min="10243" max="10243" width="15.85546875" style="144" customWidth="1"/>
    <col min="10244" max="10244" width="82" style="144" customWidth="1"/>
    <col min="10245" max="10245" width="13.7109375" style="144" customWidth="1"/>
    <col min="10246" max="10246" width="16.42578125" style="144" customWidth="1"/>
    <col min="10247" max="10247" width="22.28515625" style="144" customWidth="1"/>
    <col min="10248" max="10248" width="21.28515625" style="144" customWidth="1"/>
    <col min="10249" max="10496" width="11.42578125" style="144"/>
    <col min="10497" max="10497" width="3.7109375" style="144" customWidth="1"/>
    <col min="10498" max="10498" width="27.7109375" style="144" customWidth="1"/>
    <col min="10499" max="10499" width="15.85546875" style="144" customWidth="1"/>
    <col min="10500" max="10500" width="82" style="144" customWidth="1"/>
    <col min="10501" max="10501" width="13.7109375" style="144" customWidth="1"/>
    <col min="10502" max="10502" width="16.42578125" style="144" customWidth="1"/>
    <col min="10503" max="10503" width="22.28515625" style="144" customWidth="1"/>
    <col min="10504" max="10504" width="21.28515625" style="144" customWidth="1"/>
    <col min="10505" max="10752" width="11.42578125" style="144"/>
    <col min="10753" max="10753" width="3.7109375" style="144" customWidth="1"/>
    <col min="10754" max="10754" width="27.7109375" style="144" customWidth="1"/>
    <col min="10755" max="10755" width="15.85546875" style="144" customWidth="1"/>
    <col min="10756" max="10756" width="82" style="144" customWidth="1"/>
    <col min="10757" max="10757" width="13.7109375" style="144" customWidth="1"/>
    <col min="10758" max="10758" width="16.42578125" style="144" customWidth="1"/>
    <col min="10759" max="10759" width="22.28515625" style="144" customWidth="1"/>
    <col min="10760" max="10760" width="21.28515625" style="144" customWidth="1"/>
    <col min="10761" max="11008" width="11.42578125" style="144"/>
    <col min="11009" max="11009" width="3.7109375" style="144" customWidth="1"/>
    <col min="11010" max="11010" width="27.7109375" style="144" customWidth="1"/>
    <col min="11011" max="11011" width="15.85546875" style="144" customWidth="1"/>
    <col min="11012" max="11012" width="82" style="144" customWidth="1"/>
    <col min="11013" max="11013" width="13.7109375" style="144" customWidth="1"/>
    <col min="11014" max="11014" width="16.42578125" style="144" customWidth="1"/>
    <col min="11015" max="11015" width="22.28515625" style="144" customWidth="1"/>
    <col min="11016" max="11016" width="21.28515625" style="144" customWidth="1"/>
    <col min="11017" max="11264" width="11.42578125" style="144"/>
    <col min="11265" max="11265" width="3.7109375" style="144" customWidth="1"/>
    <col min="11266" max="11266" width="27.7109375" style="144" customWidth="1"/>
    <col min="11267" max="11267" width="15.85546875" style="144" customWidth="1"/>
    <col min="11268" max="11268" width="82" style="144" customWidth="1"/>
    <col min="11269" max="11269" width="13.7109375" style="144" customWidth="1"/>
    <col min="11270" max="11270" width="16.42578125" style="144" customWidth="1"/>
    <col min="11271" max="11271" width="22.28515625" style="144" customWidth="1"/>
    <col min="11272" max="11272" width="21.28515625" style="144" customWidth="1"/>
    <col min="11273" max="11520" width="11.42578125" style="144"/>
    <col min="11521" max="11521" width="3.7109375" style="144" customWidth="1"/>
    <col min="11522" max="11522" width="27.7109375" style="144" customWidth="1"/>
    <col min="11523" max="11523" width="15.85546875" style="144" customWidth="1"/>
    <col min="11524" max="11524" width="82" style="144" customWidth="1"/>
    <col min="11525" max="11525" width="13.7109375" style="144" customWidth="1"/>
    <col min="11526" max="11526" width="16.42578125" style="144" customWidth="1"/>
    <col min="11527" max="11527" width="22.28515625" style="144" customWidth="1"/>
    <col min="11528" max="11528" width="21.28515625" style="144" customWidth="1"/>
    <col min="11529" max="11776" width="11.42578125" style="144"/>
    <col min="11777" max="11777" width="3.7109375" style="144" customWidth="1"/>
    <col min="11778" max="11778" width="27.7109375" style="144" customWidth="1"/>
    <col min="11779" max="11779" width="15.85546875" style="144" customWidth="1"/>
    <col min="11780" max="11780" width="82" style="144" customWidth="1"/>
    <col min="11781" max="11781" width="13.7109375" style="144" customWidth="1"/>
    <col min="11782" max="11782" width="16.42578125" style="144" customWidth="1"/>
    <col min="11783" max="11783" width="22.28515625" style="144" customWidth="1"/>
    <col min="11784" max="11784" width="21.28515625" style="144" customWidth="1"/>
    <col min="11785" max="12032" width="11.42578125" style="144"/>
    <col min="12033" max="12033" width="3.7109375" style="144" customWidth="1"/>
    <col min="12034" max="12034" width="27.7109375" style="144" customWidth="1"/>
    <col min="12035" max="12035" width="15.85546875" style="144" customWidth="1"/>
    <col min="12036" max="12036" width="82" style="144" customWidth="1"/>
    <col min="12037" max="12037" width="13.7109375" style="144" customWidth="1"/>
    <col min="12038" max="12038" width="16.42578125" style="144" customWidth="1"/>
    <col min="12039" max="12039" width="22.28515625" style="144" customWidth="1"/>
    <col min="12040" max="12040" width="21.28515625" style="144" customWidth="1"/>
    <col min="12041" max="12288" width="11.42578125" style="144"/>
    <col min="12289" max="12289" width="3.7109375" style="144" customWidth="1"/>
    <col min="12290" max="12290" width="27.7109375" style="144" customWidth="1"/>
    <col min="12291" max="12291" width="15.85546875" style="144" customWidth="1"/>
    <col min="12292" max="12292" width="82" style="144" customWidth="1"/>
    <col min="12293" max="12293" width="13.7109375" style="144" customWidth="1"/>
    <col min="12294" max="12294" width="16.42578125" style="144" customWidth="1"/>
    <col min="12295" max="12295" width="22.28515625" style="144" customWidth="1"/>
    <col min="12296" max="12296" width="21.28515625" style="144" customWidth="1"/>
    <col min="12297" max="12544" width="11.42578125" style="144"/>
    <col min="12545" max="12545" width="3.7109375" style="144" customWidth="1"/>
    <col min="12546" max="12546" width="27.7109375" style="144" customWidth="1"/>
    <col min="12547" max="12547" width="15.85546875" style="144" customWidth="1"/>
    <col min="12548" max="12548" width="82" style="144" customWidth="1"/>
    <col min="12549" max="12549" width="13.7109375" style="144" customWidth="1"/>
    <col min="12550" max="12550" width="16.42578125" style="144" customWidth="1"/>
    <col min="12551" max="12551" width="22.28515625" style="144" customWidth="1"/>
    <col min="12552" max="12552" width="21.28515625" style="144" customWidth="1"/>
    <col min="12553" max="12800" width="11.42578125" style="144"/>
    <col min="12801" max="12801" width="3.7109375" style="144" customWidth="1"/>
    <col min="12802" max="12802" width="27.7109375" style="144" customWidth="1"/>
    <col min="12803" max="12803" width="15.85546875" style="144" customWidth="1"/>
    <col min="12804" max="12804" width="82" style="144" customWidth="1"/>
    <col min="12805" max="12805" width="13.7109375" style="144" customWidth="1"/>
    <col min="12806" max="12806" width="16.42578125" style="144" customWidth="1"/>
    <col min="12807" max="12807" width="22.28515625" style="144" customWidth="1"/>
    <col min="12808" max="12808" width="21.28515625" style="144" customWidth="1"/>
    <col min="12809" max="13056" width="11.42578125" style="144"/>
    <col min="13057" max="13057" width="3.7109375" style="144" customWidth="1"/>
    <col min="13058" max="13058" width="27.7109375" style="144" customWidth="1"/>
    <col min="13059" max="13059" width="15.85546875" style="144" customWidth="1"/>
    <col min="13060" max="13060" width="82" style="144" customWidth="1"/>
    <col min="13061" max="13061" width="13.7109375" style="144" customWidth="1"/>
    <col min="13062" max="13062" width="16.42578125" style="144" customWidth="1"/>
    <col min="13063" max="13063" width="22.28515625" style="144" customWidth="1"/>
    <col min="13064" max="13064" width="21.28515625" style="144" customWidth="1"/>
    <col min="13065" max="13312" width="11.42578125" style="144"/>
    <col min="13313" max="13313" width="3.7109375" style="144" customWidth="1"/>
    <col min="13314" max="13314" width="27.7109375" style="144" customWidth="1"/>
    <col min="13315" max="13315" width="15.85546875" style="144" customWidth="1"/>
    <col min="13316" max="13316" width="82" style="144" customWidth="1"/>
    <col min="13317" max="13317" width="13.7109375" style="144" customWidth="1"/>
    <col min="13318" max="13318" width="16.42578125" style="144" customWidth="1"/>
    <col min="13319" max="13319" width="22.28515625" style="144" customWidth="1"/>
    <col min="13320" max="13320" width="21.28515625" style="144" customWidth="1"/>
    <col min="13321" max="13568" width="11.42578125" style="144"/>
    <col min="13569" max="13569" width="3.7109375" style="144" customWidth="1"/>
    <col min="13570" max="13570" width="27.7109375" style="144" customWidth="1"/>
    <col min="13571" max="13571" width="15.85546875" style="144" customWidth="1"/>
    <col min="13572" max="13572" width="82" style="144" customWidth="1"/>
    <col min="13573" max="13573" width="13.7109375" style="144" customWidth="1"/>
    <col min="13574" max="13574" width="16.42578125" style="144" customWidth="1"/>
    <col min="13575" max="13575" width="22.28515625" style="144" customWidth="1"/>
    <col min="13576" max="13576" width="21.28515625" style="144" customWidth="1"/>
    <col min="13577" max="13824" width="11.42578125" style="144"/>
    <col min="13825" max="13825" width="3.7109375" style="144" customWidth="1"/>
    <col min="13826" max="13826" width="27.7109375" style="144" customWidth="1"/>
    <col min="13827" max="13827" width="15.85546875" style="144" customWidth="1"/>
    <col min="13828" max="13828" width="82" style="144" customWidth="1"/>
    <col min="13829" max="13829" width="13.7109375" style="144" customWidth="1"/>
    <col min="13830" max="13830" width="16.42578125" style="144" customWidth="1"/>
    <col min="13831" max="13831" width="22.28515625" style="144" customWidth="1"/>
    <col min="13832" max="13832" width="21.28515625" style="144" customWidth="1"/>
    <col min="13833" max="14080" width="11.42578125" style="144"/>
    <col min="14081" max="14081" width="3.7109375" style="144" customWidth="1"/>
    <col min="14082" max="14082" width="27.7109375" style="144" customWidth="1"/>
    <col min="14083" max="14083" width="15.85546875" style="144" customWidth="1"/>
    <col min="14084" max="14084" width="82" style="144" customWidth="1"/>
    <col min="14085" max="14085" width="13.7109375" style="144" customWidth="1"/>
    <col min="14086" max="14086" width="16.42578125" style="144" customWidth="1"/>
    <col min="14087" max="14087" width="22.28515625" style="144" customWidth="1"/>
    <col min="14088" max="14088" width="21.28515625" style="144" customWidth="1"/>
    <col min="14089" max="14336" width="11.42578125" style="144"/>
    <col min="14337" max="14337" width="3.7109375" style="144" customWidth="1"/>
    <col min="14338" max="14338" width="27.7109375" style="144" customWidth="1"/>
    <col min="14339" max="14339" width="15.85546875" style="144" customWidth="1"/>
    <col min="14340" max="14340" width="82" style="144" customWidth="1"/>
    <col min="14341" max="14341" width="13.7109375" style="144" customWidth="1"/>
    <col min="14342" max="14342" width="16.42578125" style="144" customWidth="1"/>
    <col min="14343" max="14343" width="22.28515625" style="144" customWidth="1"/>
    <col min="14344" max="14344" width="21.28515625" style="144" customWidth="1"/>
    <col min="14345" max="14592" width="11.42578125" style="144"/>
    <col min="14593" max="14593" width="3.7109375" style="144" customWidth="1"/>
    <col min="14594" max="14594" width="27.7109375" style="144" customWidth="1"/>
    <col min="14595" max="14595" width="15.85546875" style="144" customWidth="1"/>
    <col min="14596" max="14596" width="82" style="144" customWidth="1"/>
    <col min="14597" max="14597" width="13.7109375" style="144" customWidth="1"/>
    <col min="14598" max="14598" width="16.42578125" style="144" customWidth="1"/>
    <col min="14599" max="14599" width="22.28515625" style="144" customWidth="1"/>
    <col min="14600" max="14600" width="21.28515625" style="144" customWidth="1"/>
    <col min="14601" max="14848" width="11.42578125" style="144"/>
    <col min="14849" max="14849" width="3.7109375" style="144" customWidth="1"/>
    <col min="14850" max="14850" width="27.7109375" style="144" customWidth="1"/>
    <col min="14851" max="14851" width="15.85546875" style="144" customWidth="1"/>
    <col min="14852" max="14852" width="82" style="144" customWidth="1"/>
    <col min="14853" max="14853" width="13.7109375" style="144" customWidth="1"/>
    <col min="14854" max="14854" width="16.42578125" style="144" customWidth="1"/>
    <col min="14855" max="14855" width="22.28515625" style="144" customWidth="1"/>
    <col min="14856" max="14856" width="21.28515625" style="144" customWidth="1"/>
    <col min="14857" max="15104" width="11.42578125" style="144"/>
    <col min="15105" max="15105" width="3.7109375" style="144" customWidth="1"/>
    <col min="15106" max="15106" width="27.7109375" style="144" customWidth="1"/>
    <col min="15107" max="15107" width="15.85546875" style="144" customWidth="1"/>
    <col min="15108" max="15108" width="82" style="144" customWidth="1"/>
    <col min="15109" max="15109" width="13.7109375" style="144" customWidth="1"/>
    <col min="15110" max="15110" width="16.42578125" style="144" customWidth="1"/>
    <col min="15111" max="15111" width="22.28515625" style="144" customWidth="1"/>
    <col min="15112" max="15112" width="21.28515625" style="144" customWidth="1"/>
    <col min="15113" max="15360" width="11.42578125" style="144"/>
    <col min="15361" max="15361" width="3.7109375" style="144" customWidth="1"/>
    <col min="15362" max="15362" width="27.7109375" style="144" customWidth="1"/>
    <col min="15363" max="15363" width="15.85546875" style="144" customWidth="1"/>
    <col min="15364" max="15364" width="82" style="144" customWidth="1"/>
    <col min="15365" max="15365" width="13.7109375" style="144" customWidth="1"/>
    <col min="15366" max="15366" width="16.42578125" style="144" customWidth="1"/>
    <col min="15367" max="15367" width="22.28515625" style="144" customWidth="1"/>
    <col min="15368" max="15368" width="21.28515625" style="144" customWidth="1"/>
    <col min="15369" max="15616" width="11.42578125" style="144"/>
    <col min="15617" max="15617" width="3.7109375" style="144" customWidth="1"/>
    <col min="15618" max="15618" width="27.7109375" style="144" customWidth="1"/>
    <col min="15619" max="15619" width="15.85546875" style="144" customWidth="1"/>
    <col min="15620" max="15620" width="82" style="144" customWidth="1"/>
    <col min="15621" max="15621" width="13.7109375" style="144" customWidth="1"/>
    <col min="15622" max="15622" width="16.42578125" style="144" customWidth="1"/>
    <col min="15623" max="15623" width="22.28515625" style="144" customWidth="1"/>
    <col min="15624" max="15624" width="21.28515625" style="144" customWidth="1"/>
    <col min="15625" max="15872" width="11.42578125" style="144"/>
    <col min="15873" max="15873" width="3.7109375" style="144" customWidth="1"/>
    <col min="15874" max="15874" width="27.7109375" style="144" customWidth="1"/>
    <col min="15875" max="15875" width="15.85546875" style="144" customWidth="1"/>
    <col min="15876" max="15876" width="82" style="144" customWidth="1"/>
    <col min="15877" max="15877" width="13.7109375" style="144" customWidth="1"/>
    <col min="15878" max="15878" width="16.42578125" style="144" customWidth="1"/>
    <col min="15879" max="15879" width="22.28515625" style="144" customWidth="1"/>
    <col min="15880" max="15880" width="21.28515625" style="144" customWidth="1"/>
    <col min="15881" max="16128" width="11.42578125" style="144"/>
    <col min="16129" max="16129" width="3.7109375" style="144" customWidth="1"/>
    <col min="16130" max="16130" width="27.7109375" style="144" customWidth="1"/>
    <col min="16131" max="16131" width="15.85546875" style="144" customWidth="1"/>
    <col min="16132" max="16132" width="82" style="144" customWidth="1"/>
    <col min="16133" max="16133" width="13.7109375" style="144" customWidth="1"/>
    <col min="16134" max="16134" width="16.42578125" style="144" customWidth="1"/>
    <col min="16135" max="16135" width="22.28515625" style="144" customWidth="1"/>
    <col min="16136" max="16136" width="21.28515625" style="144" customWidth="1"/>
    <col min="16137" max="16384" width="11.42578125" style="144"/>
  </cols>
  <sheetData>
    <row r="1" spans="1:19" s="783" customFormat="1" ht="30" customHeight="1" x14ac:dyDescent="0.3">
      <c r="A1" s="779"/>
      <c r="B1" s="780"/>
      <c r="C1" s="1348" t="s">
        <v>2066</v>
      </c>
      <c r="D1" s="1348"/>
      <c r="E1" s="1423" t="s">
        <v>2553</v>
      </c>
      <c r="F1" s="781"/>
      <c r="G1" s="781"/>
      <c r="H1" s="781"/>
      <c r="I1" s="782"/>
      <c r="J1" s="782"/>
      <c r="K1" s="782"/>
      <c r="L1" s="782"/>
      <c r="M1" s="782"/>
      <c r="N1" s="782"/>
      <c r="O1" s="782"/>
      <c r="P1" s="782"/>
      <c r="Q1" s="782"/>
      <c r="R1" s="782"/>
      <c r="S1" s="782"/>
    </row>
    <row r="2" spans="1:19" s="783" customFormat="1" ht="31.5" customHeight="1" thickBot="1" x14ac:dyDescent="0.3">
      <c r="A2" s="779"/>
      <c r="B2" s="784"/>
      <c r="C2" s="1351" t="s">
        <v>2067</v>
      </c>
      <c r="D2" s="1351"/>
      <c r="E2" s="1424"/>
      <c r="F2" s="785"/>
      <c r="G2" s="785"/>
      <c r="H2" s="786"/>
      <c r="I2" s="787"/>
      <c r="J2" s="787"/>
      <c r="K2" s="787"/>
      <c r="L2" s="787"/>
      <c r="M2" s="787"/>
      <c r="N2" s="787"/>
      <c r="O2" s="787"/>
      <c r="P2" s="787"/>
      <c r="Q2" s="787"/>
      <c r="R2" s="787"/>
      <c r="S2" s="787"/>
    </row>
    <row r="3" spans="1:19" ht="18.75" customHeight="1" x14ac:dyDescent="0.25">
      <c r="B3" s="1352" t="s">
        <v>163</v>
      </c>
      <c r="C3" s="789" t="s">
        <v>162</v>
      </c>
      <c r="D3" s="1353">
        <v>45162</v>
      </c>
      <c r="E3" s="1354"/>
      <c r="F3" s="790"/>
      <c r="G3" s="790"/>
      <c r="H3" s="790"/>
    </row>
    <row r="4" spans="1:19" ht="18.75" customHeight="1" x14ac:dyDescent="0.25">
      <c r="B4" s="1337"/>
      <c r="C4" s="791" t="s">
        <v>2068</v>
      </c>
      <c r="D4" s="1355">
        <f>+D3+100</f>
        <v>45262</v>
      </c>
      <c r="E4" s="1356"/>
      <c r="F4" s="790"/>
      <c r="G4" s="790"/>
      <c r="H4" s="790"/>
    </row>
    <row r="5" spans="1:19" ht="18.75" customHeight="1" x14ac:dyDescent="0.25">
      <c r="B5" s="792" t="s">
        <v>2069</v>
      </c>
      <c r="C5" s="1344" t="s">
        <v>2070</v>
      </c>
      <c r="D5" s="1325"/>
      <c r="E5" s="1326"/>
      <c r="F5" s="793"/>
      <c r="G5" s="793"/>
      <c r="H5" s="793"/>
    </row>
    <row r="6" spans="1:19" ht="18.75" customHeight="1" x14ac:dyDescent="0.25">
      <c r="B6" s="792" t="s">
        <v>2071</v>
      </c>
      <c r="C6" s="1344" t="s">
        <v>2072</v>
      </c>
      <c r="D6" s="1325"/>
      <c r="E6" s="1326"/>
      <c r="F6" s="793"/>
      <c r="G6" s="793"/>
      <c r="H6" s="793"/>
    </row>
    <row r="7" spans="1:19" ht="18.75" customHeight="1" x14ac:dyDescent="0.25">
      <c r="B7" s="792" t="s">
        <v>302</v>
      </c>
      <c r="C7" s="1344" t="s">
        <v>2073</v>
      </c>
      <c r="D7" s="1325"/>
      <c r="E7" s="1326"/>
      <c r="F7" s="794"/>
      <c r="G7" s="794"/>
      <c r="H7" s="794"/>
    </row>
    <row r="8" spans="1:19" ht="18.75" customHeight="1" x14ac:dyDescent="0.25">
      <c r="B8" s="792" t="s">
        <v>88</v>
      </c>
      <c r="C8" s="1344" t="s">
        <v>1336</v>
      </c>
      <c r="D8" s="1325"/>
      <c r="E8" s="1326"/>
      <c r="F8" s="794"/>
      <c r="G8" s="794"/>
      <c r="H8" s="794"/>
    </row>
    <row r="9" spans="1:19" ht="18.75" customHeight="1" x14ac:dyDescent="0.25">
      <c r="B9" s="792" t="s">
        <v>2074</v>
      </c>
      <c r="C9" s="1344" t="s">
        <v>308</v>
      </c>
      <c r="D9" s="1325"/>
      <c r="E9" s="1326"/>
      <c r="F9" s="794"/>
      <c r="G9" s="794"/>
      <c r="H9" s="794"/>
    </row>
    <row r="10" spans="1:19" ht="18.75" customHeight="1" x14ac:dyDescent="0.25">
      <c r="B10" s="792" t="s">
        <v>2075</v>
      </c>
      <c r="C10" s="1344" t="s">
        <v>3079</v>
      </c>
      <c r="D10" s="1325"/>
      <c r="E10" s="1326"/>
      <c r="F10" s="793"/>
      <c r="G10" s="793"/>
      <c r="H10" s="793"/>
    </row>
    <row r="11" spans="1:19" ht="18.75" customHeight="1" x14ac:dyDescent="0.25">
      <c r="B11" s="826" t="s">
        <v>2076</v>
      </c>
      <c r="C11" s="1357" t="s">
        <v>2180</v>
      </c>
      <c r="D11" s="1358"/>
      <c r="E11" s="1359"/>
      <c r="F11" s="794"/>
      <c r="G11" s="794"/>
      <c r="H11" s="794"/>
    </row>
    <row r="12" spans="1:19" ht="18.75" customHeight="1" thickBot="1" x14ac:dyDescent="0.3">
      <c r="B12" s="795" t="s">
        <v>2077</v>
      </c>
      <c r="C12" s="1345">
        <v>100000</v>
      </c>
      <c r="D12" s="1346"/>
      <c r="E12" s="1347"/>
      <c r="F12" s="796"/>
      <c r="G12" s="796"/>
      <c r="H12" s="796"/>
    </row>
    <row r="13" spans="1:19" ht="18.75" customHeight="1" thickBot="1" x14ac:dyDescent="0.3">
      <c r="B13" s="1323" t="s">
        <v>2078</v>
      </c>
      <c r="C13" s="797" t="s">
        <v>2079</v>
      </c>
      <c r="D13" s="798" t="s">
        <v>2080</v>
      </c>
      <c r="E13" s="799" t="s">
        <v>2081</v>
      </c>
      <c r="F13" s="796"/>
      <c r="G13" s="796"/>
      <c r="H13" s="796"/>
    </row>
    <row r="14" spans="1:19" ht="18.75" customHeight="1" x14ac:dyDescent="0.25">
      <c r="B14" s="1323"/>
      <c r="C14" s="800" t="s">
        <v>3120</v>
      </c>
      <c r="D14" s="801" t="s">
        <v>3123</v>
      </c>
      <c r="E14" s="802">
        <v>10000</v>
      </c>
      <c r="F14" s="803"/>
      <c r="G14" s="803"/>
      <c r="H14" s="803"/>
    </row>
    <row r="15" spans="1:19" ht="18.75" customHeight="1" x14ac:dyDescent="0.25">
      <c r="B15" s="1323"/>
      <c r="C15" s="800"/>
      <c r="D15" s="801" t="s">
        <v>3121</v>
      </c>
      <c r="E15" s="802">
        <v>10000</v>
      </c>
      <c r="F15" s="803"/>
      <c r="G15" s="803"/>
      <c r="H15" s="803"/>
    </row>
    <row r="16" spans="1:19" ht="18.75" customHeight="1" x14ac:dyDescent="0.25">
      <c r="B16" s="1323"/>
      <c r="C16" s="800"/>
      <c r="D16" s="801" t="s">
        <v>3122</v>
      </c>
      <c r="E16" s="802">
        <v>10000</v>
      </c>
      <c r="F16" s="803"/>
      <c r="G16" s="803"/>
      <c r="H16" s="803"/>
    </row>
    <row r="17" spans="1:8" ht="18.75" customHeight="1" x14ac:dyDescent="0.25">
      <c r="B17" s="792" t="s">
        <v>2083</v>
      </c>
      <c r="C17" s="1539">
        <f>SUM(E14:E16)</f>
        <v>30000</v>
      </c>
      <c r="D17" s="1358"/>
      <c r="E17" s="1359"/>
      <c r="F17" s="796"/>
      <c r="G17" s="796"/>
      <c r="H17" s="796"/>
    </row>
    <row r="18" spans="1:8" ht="18.75" customHeight="1" x14ac:dyDescent="0.25">
      <c r="B18" s="792" t="s">
        <v>2084</v>
      </c>
      <c r="C18" s="1327">
        <f>+C17/C12</f>
        <v>0.3</v>
      </c>
      <c r="D18" s="1328"/>
      <c r="E18" s="1329"/>
      <c r="F18" s="805"/>
      <c r="G18" s="805"/>
      <c r="H18" s="805"/>
    </row>
    <row r="19" spans="1:8" ht="18.75" customHeight="1" x14ac:dyDescent="0.25">
      <c r="B19" s="792" t="s">
        <v>2085</v>
      </c>
      <c r="C19" s="1344">
        <v>1</v>
      </c>
      <c r="D19" s="1325"/>
      <c r="E19" s="1326"/>
      <c r="F19" s="793"/>
      <c r="G19" s="793"/>
      <c r="H19" s="793"/>
    </row>
    <row r="20" spans="1:8" ht="18.75" customHeight="1" x14ac:dyDescent="0.25">
      <c r="B20" s="1337" t="s">
        <v>2086</v>
      </c>
      <c r="C20" s="806" t="s">
        <v>2087</v>
      </c>
      <c r="D20" s="807"/>
      <c r="E20" s="808"/>
      <c r="F20" s="793"/>
      <c r="G20" s="793"/>
      <c r="H20" s="793"/>
    </row>
    <row r="21" spans="1:8" ht="18.75" customHeight="1" x14ac:dyDescent="0.25">
      <c r="B21" s="1337"/>
      <c r="C21" s="806" t="s">
        <v>2088</v>
      </c>
      <c r="D21" s="809" t="s">
        <v>2089</v>
      </c>
      <c r="E21" s="808"/>
      <c r="F21" s="793"/>
      <c r="G21" s="793"/>
      <c r="H21" s="793"/>
    </row>
    <row r="22" spans="1:8" ht="18.75" customHeight="1" x14ac:dyDescent="0.25">
      <c r="B22" s="1337"/>
      <c r="C22" s="806" t="s">
        <v>2090</v>
      </c>
      <c r="D22" s="807"/>
      <c r="E22" s="808"/>
      <c r="F22" s="793"/>
      <c r="G22" s="793"/>
      <c r="H22" s="793"/>
    </row>
    <row r="23" spans="1:8" ht="18.75" customHeight="1" x14ac:dyDescent="0.25">
      <c r="B23" s="792" t="s">
        <v>2091</v>
      </c>
      <c r="C23" s="1338" t="s">
        <v>2092</v>
      </c>
      <c r="D23" s="1321"/>
      <c r="E23" s="1322"/>
      <c r="F23" s="793"/>
      <c r="G23" s="793"/>
      <c r="H23" s="793"/>
    </row>
    <row r="24" spans="1:8" ht="18.75" customHeight="1" x14ac:dyDescent="0.25">
      <c r="B24" s="792" t="s">
        <v>153</v>
      </c>
      <c r="C24" s="1338" t="s">
        <v>2093</v>
      </c>
      <c r="D24" s="1321"/>
      <c r="E24" s="1322"/>
      <c r="F24" s="793"/>
      <c r="G24" s="793"/>
      <c r="H24" s="793"/>
    </row>
    <row r="25" spans="1:8" ht="18.75" customHeight="1" thickBot="1" x14ac:dyDescent="0.3">
      <c r="B25" s="810" t="s">
        <v>2094</v>
      </c>
      <c r="C25" s="1339">
        <v>4</v>
      </c>
      <c r="D25" s="1340"/>
      <c r="E25" s="808" t="s">
        <v>2095</v>
      </c>
      <c r="F25" s="793"/>
      <c r="G25" s="793"/>
      <c r="H25" s="793"/>
    </row>
    <row r="26" spans="1:8" ht="33" x14ac:dyDescent="0.25">
      <c r="A26" s="788" t="s">
        <v>2099</v>
      </c>
      <c r="B26" s="864" t="s">
        <v>2097</v>
      </c>
      <c r="C26" s="1341" t="s">
        <v>2183</v>
      </c>
      <c r="D26" s="1342"/>
      <c r="E26" s="1343"/>
      <c r="F26" s="793"/>
      <c r="G26" s="793"/>
      <c r="H26" s="793"/>
    </row>
    <row r="27" spans="1:8" ht="15.75" x14ac:dyDescent="0.25">
      <c r="B27" s="811" t="s">
        <v>2098</v>
      </c>
      <c r="C27" s="1320">
        <v>500</v>
      </c>
      <c r="D27" s="1321"/>
      <c r="E27" s="1322"/>
      <c r="F27" s="812"/>
      <c r="G27" s="812"/>
      <c r="H27" s="812"/>
    </row>
    <row r="28" spans="1:8" ht="22.5" customHeight="1" x14ac:dyDescent="0.25">
      <c r="A28" s="788" t="s">
        <v>2099</v>
      </c>
      <c r="B28" s="811" t="s">
        <v>2100</v>
      </c>
      <c r="C28" s="1317" t="s">
        <v>2130</v>
      </c>
      <c r="D28" s="1318"/>
      <c r="E28" s="1319"/>
      <c r="F28" s="812"/>
      <c r="G28" s="812"/>
      <c r="H28" s="812"/>
    </row>
    <row r="29" spans="1:8" ht="33" x14ac:dyDescent="0.25">
      <c r="A29" s="788" t="s">
        <v>2099</v>
      </c>
      <c r="B29" s="811" t="s">
        <v>2103</v>
      </c>
      <c r="C29" s="1320" t="s">
        <v>2181</v>
      </c>
      <c r="D29" s="1321"/>
      <c r="E29" s="1322"/>
      <c r="F29" s="813"/>
      <c r="G29" s="813"/>
      <c r="H29" s="813"/>
    </row>
    <row r="30" spans="1:8" ht="15.75" x14ac:dyDescent="0.25">
      <c r="B30" s="1330" t="s">
        <v>2105</v>
      </c>
      <c r="C30" s="814" t="s">
        <v>2106</v>
      </c>
      <c r="D30" s="815"/>
      <c r="E30" s="816"/>
      <c r="F30" s="817"/>
      <c r="G30" s="817"/>
      <c r="H30" s="817"/>
    </row>
    <row r="31" spans="1:8" ht="16.5" thickBot="1" x14ac:dyDescent="0.3">
      <c r="B31" s="1331"/>
      <c r="C31" s="814" t="s">
        <v>2107</v>
      </c>
      <c r="D31" s="97" t="s">
        <v>2089</v>
      </c>
      <c r="E31" s="816"/>
      <c r="F31" s="817"/>
      <c r="G31" s="817"/>
      <c r="H31" s="817"/>
    </row>
    <row r="32" spans="1:8" ht="18.75" customHeight="1" x14ac:dyDescent="0.25">
      <c r="B32" s="818" t="s">
        <v>2108</v>
      </c>
      <c r="C32" s="1332" t="s">
        <v>3009</v>
      </c>
      <c r="D32" s="1333"/>
      <c r="E32" s="1334" t="s">
        <v>2109</v>
      </c>
      <c r="F32" s="819"/>
      <c r="G32" s="819"/>
      <c r="H32" s="819"/>
    </row>
    <row r="33" spans="1:8" ht="33" x14ac:dyDescent="0.25">
      <c r="A33" s="788" t="s">
        <v>2099</v>
      </c>
      <c r="B33" s="820" t="s">
        <v>2111</v>
      </c>
      <c r="C33" s="1335" t="s">
        <v>2182</v>
      </c>
      <c r="D33" s="1336"/>
      <c r="E33" s="1334"/>
      <c r="F33" s="821"/>
      <c r="G33" s="821"/>
      <c r="H33" s="821"/>
    </row>
    <row r="34" spans="1:8" ht="15.75" x14ac:dyDescent="0.25">
      <c r="B34" s="822" t="s">
        <v>2108</v>
      </c>
      <c r="C34" s="1311" t="s">
        <v>2132</v>
      </c>
      <c r="D34" s="1312"/>
      <c r="E34" s="1313" t="s">
        <v>2112</v>
      </c>
      <c r="F34" s="819"/>
      <c r="G34" s="819"/>
      <c r="H34" s="819"/>
    </row>
    <row r="35" spans="1:8" ht="65.25" thickBot="1" x14ac:dyDescent="0.3">
      <c r="A35" s="788" t="s">
        <v>2102</v>
      </c>
      <c r="B35" s="823" t="s">
        <v>2114</v>
      </c>
      <c r="C35" s="1315" t="s">
        <v>2133</v>
      </c>
      <c r="D35" s="1316"/>
      <c r="E35" s="1314"/>
      <c r="F35" s="821"/>
      <c r="G35" s="821"/>
      <c r="H35" s="821"/>
    </row>
  </sheetData>
  <mergeCells count="33">
    <mergeCell ref="B3:B4"/>
    <mergeCell ref="D3:E3"/>
    <mergeCell ref="D4:E4"/>
    <mergeCell ref="C10:E10"/>
    <mergeCell ref="C11:E11"/>
    <mergeCell ref="C12:E12"/>
    <mergeCell ref="C1:D1"/>
    <mergeCell ref="E1:E2"/>
    <mergeCell ref="C2:D2"/>
    <mergeCell ref="C5:E5"/>
    <mergeCell ref="C6:E6"/>
    <mergeCell ref="C7:E7"/>
    <mergeCell ref="C8:E8"/>
    <mergeCell ref="C9:E9"/>
    <mergeCell ref="B13:B16"/>
    <mergeCell ref="C17:E17"/>
    <mergeCell ref="C18:E18"/>
    <mergeCell ref="B30:B31"/>
    <mergeCell ref="C32:D32"/>
    <mergeCell ref="E32:E33"/>
    <mergeCell ref="C33:D33"/>
    <mergeCell ref="B20:B22"/>
    <mergeCell ref="C23:E23"/>
    <mergeCell ref="C24:E24"/>
    <mergeCell ref="C25:D25"/>
    <mergeCell ref="C26:E26"/>
    <mergeCell ref="C27:E27"/>
    <mergeCell ref="C19:E19"/>
    <mergeCell ref="C34:D34"/>
    <mergeCell ref="E34:E35"/>
    <mergeCell ref="C35:D35"/>
    <mergeCell ref="C28:E28"/>
    <mergeCell ref="C29:E29"/>
  </mergeCells>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000066"/>
    <pageSetUpPr fitToPage="1"/>
  </sheetPr>
  <dimension ref="A1:X43"/>
  <sheetViews>
    <sheetView workbookViewId="0">
      <selection activeCell="D7" sqref="D7"/>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8.140625" style="135" customWidth="1"/>
    <col min="5" max="5" width="9.5703125" style="102" customWidth="1"/>
    <col min="6" max="6" width="4.7109375" style="102" customWidth="1"/>
    <col min="7" max="7" width="5.140625" style="102" customWidth="1"/>
    <col min="8" max="8" width="4.28515625" style="102" customWidth="1"/>
    <col min="9" max="9" width="6.5703125" style="102" customWidth="1"/>
    <col min="10" max="10" width="20.710937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359</v>
      </c>
      <c r="E2" s="145"/>
      <c r="F2" s="146"/>
      <c r="G2" s="146"/>
      <c r="H2" s="146"/>
      <c r="I2" s="146" t="s">
        <v>309</v>
      </c>
      <c r="J2" s="153" t="s">
        <v>2555</v>
      </c>
      <c r="K2" s="270"/>
      <c r="L2" s="116"/>
    </row>
    <row r="3" spans="1:14" ht="20.25" x14ac:dyDescent="0.3">
      <c r="B3" s="159"/>
      <c r="C3" s="239"/>
      <c r="D3" s="147" t="s">
        <v>3078</v>
      </c>
      <c r="E3" s="145"/>
      <c r="F3" s="145"/>
      <c r="G3" s="145"/>
      <c r="H3" s="145"/>
      <c r="I3" s="145"/>
      <c r="J3" s="154"/>
      <c r="K3" s="271"/>
      <c r="L3" s="116"/>
    </row>
    <row r="4" spans="1:14" s="56" customFormat="1" ht="15.75" x14ac:dyDescent="0.25">
      <c r="A4" s="133"/>
      <c r="B4" s="161"/>
      <c r="C4" s="240" t="s">
        <v>86</v>
      </c>
      <c r="D4" s="72" t="s">
        <v>1187</v>
      </c>
      <c r="E4" s="149"/>
      <c r="F4" s="165"/>
      <c r="G4" s="165"/>
      <c r="H4" s="165"/>
      <c r="I4" s="165"/>
      <c r="J4" s="155"/>
      <c r="K4" s="272"/>
      <c r="L4" s="129"/>
      <c r="N4" s="144"/>
    </row>
    <row r="5" spans="1:14" s="56" customFormat="1" ht="25.5" x14ac:dyDescent="0.25">
      <c r="A5" s="133"/>
      <c r="B5" s="161"/>
      <c r="C5" s="240" t="s">
        <v>305</v>
      </c>
      <c r="D5" s="149" t="s">
        <v>306</v>
      </c>
      <c r="E5" s="1139" t="s">
        <v>307</v>
      </c>
      <c r="F5" s="1139"/>
      <c r="G5" s="1140" t="s">
        <v>315</v>
      </c>
      <c r="H5" s="1140"/>
      <c r="I5" s="1140"/>
      <c r="J5" s="1010" t="s">
        <v>3083</v>
      </c>
      <c r="K5" s="165"/>
      <c r="L5" s="129"/>
      <c r="N5" s="144"/>
    </row>
    <row r="6" spans="1:14" s="56" customFormat="1" ht="15.75" x14ac:dyDescent="0.25">
      <c r="A6" s="133"/>
      <c r="B6" s="161"/>
      <c r="C6" s="241" t="s">
        <v>302</v>
      </c>
      <c r="D6" s="150" t="s">
        <v>151</v>
      </c>
      <c r="E6" s="1141">
        <v>45162</v>
      </c>
      <c r="F6" s="1141"/>
      <c r="G6" s="166" t="s">
        <v>311</v>
      </c>
      <c r="H6" s="166"/>
      <c r="I6" s="224">
        <v>1</v>
      </c>
      <c r="J6" s="246" t="s">
        <v>308</v>
      </c>
      <c r="K6" s="273"/>
      <c r="L6" s="129"/>
    </row>
    <row r="7" spans="1:14" s="56" customFormat="1" ht="15.75" x14ac:dyDescent="0.25">
      <c r="A7" s="133"/>
      <c r="B7" s="161"/>
      <c r="C7" s="241" t="s">
        <v>88</v>
      </c>
      <c r="D7" s="150" t="s">
        <v>152</v>
      </c>
      <c r="E7" s="1141">
        <f>+E6+10</f>
        <v>45172</v>
      </c>
      <c r="F7" s="1141"/>
      <c r="G7" s="167" t="s">
        <v>312</v>
      </c>
      <c r="H7" s="167"/>
      <c r="I7" s="224">
        <v>0</v>
      </c>
      <c r="J7" s="247"/>
      <c r="K7" s="274"/>
      <c r="L7" s="129"/>
    </row>
    <row r="8" spans="1:14" ht="15.75" thickBot="1" x14ac:dyDescent="0.3">
      <c r="B8" s="159"/>
      <c r="C8" s="289"/>
      <c r="D8" s="156"/>
      <c r="E8" s="157"/>
      <c r="F8" s="157"/>
      <c r="G8" s="243" t="s">
        <v>313</v>
      </c>
      <c r="H8" s="243"/>
      <c r="I8" s="244" t="s">
        <v>314</v>
      </c>
      <c r="J8" s="158"/>
      <c r="K8" s="168"/>
      <c r="L8" s="116"/>
    </row>
    <row r="9" spans="1:14" ht="15.75" thickBot="1" x14ac:dyDescent="0.3">
      <c r="B9" s="159"/>
      <c r="C9" s="164"/>
      <c r="D9" s="164"/>
      <c r="E9" s="143"/>
      <c r="G9" s="168"/>
      <c r="H9" s="168"/>
      <c r="I9" s="225"/>
      <c r="J9" s="143"/>
      <c r="K9" s="168"/>
      <c r="L9" s="116"/>
    </row>
    <row r="10" spans="1:14" ht="15.75" thickBot="1" x14ac:dyDescent="0.3">
      <c r="C10" s="1270" t="s">
        <v>301</v>
      </c>
      <c r="D10" s="1271"/>
      <c r="E10" s="1274" t="s">
        <v>244</v>
      </c>
      <c r="F10" s="1276" t="s">
        <v>318</v>
      </c>
      <c r="G10" s="1276"/>
      <c r="H10" s="1276"/>
      <c r="I10" s="1277" t="s">
        <v>245</v>
      </c>
      <c r="J10" s="1278"/>
      <c r="K10" s="116"/>
      <c r="L10" s="116"/>
    </row>
    <row r="11" spans="1:14" s="132" customFormat="1" thickBot="1" x14ac:dyDescent="0.25">
      <c r="A11" s="136"/>
      <c r="B11" s="137"/>
      <c r="C11" s="1497"/>
      <c r="D11" s="1498"/>
      <c r="E11" s="1499"/>
      <c r="F11" s="285" t="s">
        <v>311</v>
      </c>
      <c r="G11" s="285" t="s">
        <v>312</v>
      </c>
      <c r="H11" s="285" t="s">
        <v>313</v>
      </c>
      <c r="I11" s="1500"/>
      <c r="J11" s="1501"/>
      <c r="K11" s="275"/>
      <c r="L11" s="276"/>
    </row>
    <row r="12" spans="1:14" s="132" customFormat="1" ht="15.75" x14ac:dyDescent="0.2">
      <c r="A12" s="136"/>
      <c r="B12" s="137" t="s">
        <v>356</v>
      </c>
      <c r="C12" s="1546"/>
      <c r="D12" s="1547"/>
      <c r="E12" s="286"/>
      <c r="F12" s="286"/>
      <c r="G12" s="286"/>
      <c r="H12" s="286"/>
      <c r="I12" s="1495"/>
      <c r="J12" s="1496"/>
      <c r="K12" s="233"/>
      <c r="L12" s="276"/>
    </row>
    <row r="13" spans="1:14" ht="16.5" x14ac:dyDescent="0.25">
      <c r="A13" s="133">
        <v>1</v>
      </c>
      <c r="C13" s="1542" t="s">
        <v>1233</v>
      </c>
      <c r="D13" s="1543"/>
      <c r="E13" s="138"/>
      <c r="F13" s="138">
        <f t="shared" ref="F13:F23" si="0">SUMIF(E13,G$6,I$6)</f>
        <v>0</v>
      </c>
      <c r="G13" s="138">
        <f t="shared" ref="G13:G23" si="1">SUMIF(G$7,E13,I$6)</f>
        <v>0</v>
      </c>
      <c r="H13" s="138">
        <f>SUMIF(E13,G$8,I$6)</f>
        <v>0</v>
      </c>
      <c r="I13" s="1390"/>
      <c r="J13" s="1391"/>
      <c r="K13" s="277"/>
      <c r="L13" s="278"/>
      <c r="M13" s="143"/>
    </row>
    <row r="14" spans="1:14" ht="31.5" x14ac:dyDescent="0.25">
      <c r="A14" s="133">
        <v>11</v>
      </c>
      <c r="C14" s="1542" t="s">
        <v>1234</v>
      </c>
      <c r="D14" s="1543"/>
      <c r="E14" s="138"/>
      <c r="F14" s="138">
        <f t="shared" si="0"/>
        <v>0</v>
      </c>
      <c r="G14" s="138">
        <f t="shared" si="1"/>
        <v>0</v>
      </c>
      <c r="H14" s="138">
        <f t="shared" ref="H14:H23" si="2">SUMIF(E14,G$8,I$6)</f>
        <v>0</v>
      </c>
      <c r="I14" s="1390"/>
      <c r="J14" s="1391"/>
      <c r="K14" s="277"/>
      <c r="L14" s="278"/>
      <c r="M14" s="143"/>
    </row>
    <row r="15" spans="1:14" ht="31.5" x14ac:dyDescent="0.25">
      <c r="A15" s="133">
        <v>11</v>
      </c>
      <c r="C15" s="1542" t="s">
        <v>1235</v>
      </c>
      <c r="D15" s="1543"/>
      <c r="E15" s="138"/>
      <c r="F15" s="138">
        <f t="shared" si="0"/>
        <v>0</v>
      </c>
      <c r="G15" s="138">
        <f t="shared" si="1"/>
        <v>0</v>
      </c>
      <c r="H15" s="138">
        <f t="shared" si="2"/>
        <v>0</v>
      </c>
      <c r="I15" s="1390"/>
      <c r="J15" s="1391"/>
      <c r="K15" s="277"/>
      <c r="L15" s="278"/>
      <c r="M15" s="143"/>
    </row>
    <row r="16" spans="1:14" ht="31.5" x14ac:dyDescent="0.25">
      <c r="A16" s="133">
        <v>11</v>
      </c>
      <c r="C16" s="1542" t="s">
        <v>3011</v>
      </c>
      <c r="D16" s="1543"/>
      <c r="E16" s="138" t="s">
        <v>312</v>
      </c>
      <c r="F16" s="138">
        <f t="shared" si="0"/>
        <v>0</v>
      </c>
      <c r="G16" s="138">
        <f t="shared" si="1"/>
        <v>1</v>
      </c>
      <c r="H16" s="138">
        <f t="shared" si="2"/>
        <v>0</v>
      </c>
      <c r="I16" s="1390"/>
      <c r="J16" s="1391"/>
      <c r="K16" s="277"/>
      <c r="L16" s="278"/>
      <c r="M16" s="143"/>
    </row>
    <row r="17" spans="1:22" ht="16.5" x14ac:dyDescent="0.25">
      <c r="A17" s="133">
        <v>1</v>
      </c>
      <c r="C17" s="1542" t="s">
        <v>3010</v>
      </c>
      <c r="D17" s="1543"/>
      <c r="E17" s="138"/>
      <c r="F17" s="138">
        <f t="shared" si="0"/>
        <v>0</v>
      </c>
      <c r="G17" s="138">
        <f t="shared" si="1"/>
        <v>0</v>
      </c>
      <c r="H17" s="138">
        <f t="shared" si="2"/>
        <v>0</v>
      </c>
      <c r="I17" s="1390"/>
      <c r="J17" s="1391"/>
      <c r="K17" s="277"/>
      <c r="L17" s="278"/>
      <c r="M17" s="143"/>
    </row>
    <row r="18" spans="1:22" ht="16.5" x14ac:dyDescent="0.25">
      <c r="A18" s="133">
        <v>1</v>
      </c>
      <c r="C18" s="1544" t="s">
        <v>2364</v>
      </c>
      <c r="D18" s="1545"/>
      <c r="E18" s="138" t="s">
        <v>311</v>
      </c>
      <c r="F18" s="138">
        <f t="shared" ref="F18" si="3">SUMIF(E18,G$6,I$6)</f>
        <v>1</v>
      </c>
      <c r="G18" s="138">
        <f t="shared" ref="G18" si="4">SUMIF(G$7,E18,I$6)</f>
        <v>0</v>
      </c>
      <c r="H18" s="138">
        <f t="shared" ref="H18" si="5">SUMIF(E18,G$8,I$6)</f>
        <v>0</v>
      </c>
      <c r="I18" s="1390"/>
      <c r="J18" s="1391"/>
      <c r="K18" s="277"/>
      <c r="L18" s="278"/>
      <c r="M18" s="143"/>
    </row>
    <row r="19" spans="1:22" ht="16.5" x14ac:dyDescent="0.25">
      <c r="A19" s="133">
        <v>1</v>
      </c>
      <c r="C19" s="1542" t="s">
        <v>1236</v>
      </c>
      <c r="D19" s="1543"/>
      <c r="E19" s="138"/>
      <c r="F19" s="138">
        <f t="shared" si="0"/>
        <v>0</v>
      </c>
      <c r="G19" s="138">
        <f t="shared" si="1"/>
        <v>0</v>
      </c>
      <c r="H19" s="138">
        <f t="shared" si="2"/>
        <v>0</v>
      </c>
      <c r="I19" s="1390"/>
      <c r="J19" s="1391"/>
      <c r="K19" s="277"/>
      <c r="L19" s="278"/>
      <c r="M19" s="143"/>
    </row>
    <row r="20" spans="1:22" ht="16.5" x14ac:dyDescent="0.25">
      <c r="A20" s="133">
        <v>1</v>
      </c>
      <c r="C20" s="1542" t="s">
        <v>1237</v>
      </c>
      <c r="D20" s="1543"/>
      <c r="E20" s="138"/>
      <c r="F20" s="138">
        <f t="shared" si="0"/>
        <v>0</v>
      </c>
      <c r="G20" s="138">
        <f t="shared" si="1"/>
        <v>0</v>
      </c>
      <c r="H20" s="138">
        <f t="shared" si="2"/>
        <v>0</v>
      </c>
      <c r="I20" s="1390"/>
      <c r="J20" s="1391"/>
      <c r="K20" s="277"/>
      <c r="L20" s="278"/>
      <c r="M20" s="143"/>
    </row>
    <row r="21" spans="1:22" ht="16.5" x14ac:dyDescent="0.25">
      <c r="A21" s="133">
        <v>1</v>
      </c>
      <c r="C21" s="1542" t="s">
        <v>1238</v>
      </c>
      <c r="D21" s="1543"/>
      <c r="E21" s="138"/>
      <c r="F21" s="138">
        <f t="shared" si="0"/>
        <v>0</v>
      </c>
      <c r="G21" s="138">
        <f t="shared" si="1"/>
        <v>0</v>
      </c>
      <c r="H21" s="138">
        <f t="shared" si="2"/>
        <v>0</v>
      </c>
      <c r="I21" s="1390"/>
      <c r="J21" s="1391"/>
      <c r="K21" s="277"/>
      <c r="L21" s="278"/>
      <c r="M21" s="143"/>
    </row>
    <row r="22" spans="1:22" ht="31.5" x14ac:dyDescent="0.25">
      <c r="A22" s="133">
        <v>11</v>
      </c>
      <c r="C22" s="1542" t="s">
        <v>2365</v>
      </c>
      <c r="D22" s="1543"/>
      <c r="E22" s="138" t="s">
        <v>313</v>
      </c>
      <c r="F22" s="138">
        <f t="shared" si="0"/>
        <v>0</v>
      </c>
      <c r="G22" s="138">
        <f t="shared" si="1"/>
        <v>0</v>
      </c>
      <c r="H22" s="138">
        <f t="shared" si="2"/>
        <v>1</v>
      </c>
      <c r="I22" s="1390"/>
      <c r="J22" s="1391"/>
      <c r="K22" s="277"/>
      <c r="L22" s="278"/>
      <c r="M22" s="143"/>
    </row>
    <row r="23" spans="1:22" ht="15.75" thickBot="1" x14ac:dyDescent="0.3">
      <c r="C23" s="1483"/>
      <c r="D23" s="1484"/>
      <c r="E23" s="115"/>
      <c r="F23" s="115">
        <f t="shared" si="0"/>
        <v>0</v>
      </c>
      <c r="G23" s="115">
        <f t="shared" si="1"/>
        <v>0</v>
      </c>
      <c r="H23" s="115">
        <f t="shared" si="2"/>
        <v>0</v>
      </c>
      <c r="I23" s="1487"/>
      <c r="J23" s="1488"/>
      <c r="K23" s="249"/>
    </row>
    <row r="24" spans="1:22" ht="22.5" x14ac:dyDescent="0.3">
      <c r="C24" s="164"/>
      <c r="D24" s="164"/>
      <c r="E24" s="143"/>
      <c r="F24" s="198" t="s">
        <v>311</v>
      </c>
      <c r="G24" s="198" t="s">
        <v>312</v>
      </c>
      <c r="H24" s="198" t="s">
        <v>313</v>
      </c>
      <c r="I24" s="226" t="s">
        <v>317</v>
      </c>
      <c r="J24" s="169"/>
      <c r="K24" s="169"/>
      <c r="L24" s="201" t="s">
        <v>319</v>
      </c>
      <c r="M24" s="201"/>
      <c r="N24" s="201"/>
      <c r="O24" s="201"/>
      <c r="P24" s="201"/>
      <c r="Q24" s="201"/>
      <c r="R24" s="201"/>
      <c r="S24" s="201"/>
      <c r="T24" s="202"/>
      <c r="U24" s="201"/>
      <c r="V24" s="201"/>
    </row>
    <row r="25" spans="1:22" ht="15.75" thickBot="1" x14ac:dyDescent="0.3">
      <c r="E25" s="102" t="s">
        <v>316</v>
      </c>
      <c r="F25" s="104">
        <f>SUM(F13:F23)</f>
        <v>1</v>
      </c>
      <c r="G25" s="104">
        <f>SUM(G13:G23)</f>
        <v>1</v>
      </c>
      <c r="H25" s="104">
        <f>SUM(H13:H23)</f>
        <v>1</v>
      </c>
      <c r="I25" s="102">
        <f>+F25+G25</f>
        <v>2</v>
      </c>
      <c r="L25" s="1292" t="s">
        <v>349</v>
      </c>
      <c r="M25" s="1292"/>
      <c r="N25" s="1292"/>
      <c r="O25" s="1292"/>
      <c r="P25" s="1292"/>
      <c r="Q25" s="195"/>
      <c r="R25" s="1292" t="s">
        <v>350</v>
      </c>
      <c r="S25" s="1292"/>
      <c r="T25" s="1292"/>
      <c r="U25" s="1292"/>
      <c r="V25" s="1292"/>
    </row>
    <row r="26" spans="1:22" ht="15.75" thickBot="1" x14ac:dyDescent="0.3">
      <c r="D26" s="180" t="s">
        <v>347</v>
      </c>
      <c r="E26" s="181"/>
      <c r="F26" s="1476">
        <f>+F25/I25</f>
        <v>0.5</v>
      </c>
      <c r="G26" s="1476">
        <f>+G25/I25</f>
        <v>0.5</v>
      </c>
      <c r="H26" s="997"/>
      <c r="I26" s="1540">
        <f>+F26+G26</f>
        <v>1</v>
      </c>
      <c r="L26" s="196"/>
      <c r="M26" s="174"/>
      <c r="N26" s="195"/>
      <c r="O26" s="195"/>
      <c r="P26" s="195"/>
      <c r="Q26" s="195"/>
      <c r="R26" s="195"/>
      <c r="S26" s="195"/>
      <c r="T26" s="203"/>
      <c r="U26" s="176"/>
      <c r="V26" s="176"/>
    </row>
    <row r="27" spans="1:22" ht="15.75" thickBot="1" x14ac:dyDescent="0.3">
      <c r="D27" s="180" t="s">
        <v>348</v>
      </c>
      <c r="E27" s="181"/>
      <c r="F27" s="1477"/>
      <c r="G27" s="1477"/>
      <c r="H27" s="997"/>
      <c r="I27" s="1541"/>
      <c r="L27" s="1297" t="s">
        <v>320</v>
      </c>
      <c r="M27" s="1298"/>
      <c r="N27" s="1298"/>
      <c r="O27" s="1298"/>
      <c r="P27" s="1299"/>
      <c r="Q27" s="195"/>
      <c r="R27" s="1297" t="s">
        <v>321</v>
      </c>
      <c r="S27" s="1298"/>
      <c r="T27" s="1300"/>
      <c r="U27" s="1298"/>
      <c r="V27" s="1299"/>
    </row>
    <row r="28" spans="1:22" ht="38.25" x14ac:dyDescent="0.25">
      <c r="D28" s="182"/>
      <c r="E28" s="116"/>
      <c r="F28" s="186"/>
      <c r="G28" s="186"/>
      <c r="H28" s="183"/>
      <c r="I28" s="184"/>
      <c r="L28" s="216" t="s">
        <v>322</v>
      </c>
      <c r="M28" s="217" t="s">
        <v>323</v>
      </c>
      <c r="N28" s="217" t="s">
        <v>324</v>
      </c>
      <c r="O28" s="217" t="s">
        <v>325</v>
      </c>
      <c r="P28" s="218" t="s">
        <v>326</v>
      </c>
      <c r="Q28" s="219"/>
      <c r="R28" s="220" t="s">
        <v>322</v>
      </c>
      <c r="S28" s="217" t="s">
        <v>323</v>
      </c>
      <c r="T28" s="217" t="s">
        <v>327</v>
      </c>
      <c r="U28" s="217" t="s">
        <v>325</v>
      </c>
      <c r="V28" s="218" t="s">
        <v>326</v>
      </c>
    </row>
    <row r="29" spans="1:22" x14ac:dyDescent="0.25">
      <c r="D29" s="182" t="s">
        <v>324</v>
      </c>
      <c r="E29" s="193">
        <f>+F26</f>
        <v>0.5</v>
      </c>
      <c r="F29" s="186"/>
      <c r="G29" s="186"/>
      <c r="H29" s="183"/>
      <c r="I29" s="184"/>
      <c r="L29" s="205" t="s">
        <v>328</v>
      </c>
      <c r="M29" s="206" t="s">
        <v>329</v>
      </c>
      <c r="N29" s="207" t="s">
        <v>330</v>
      </c>
      <c r="O29" s="208" t="s">
        <v>331</v>
      </c>
      <c r="P29" s="189" t="s">
        <v>332</v>
      </c>
      <c r="Q29" s="204"/>
      <c r="R29" s="209" t="s">
        <v>328</v>
      </c>
      <c r="S29" s="206" t="s">
        <v>333</v>
      </c>
      <c r="T29" s="179" t="s">
        <v>334</v>
      </c>
      <c r="U29" s="208" t="s">
        <v>331</v>
      </c>
      <c r="V29" s="189" t="s">
        <v>335</v>
      </c>
    </row>
    <row r="30" spans="1:22" ht="30" x14ac:dyDescent="0.25">
      <c r="D30" s="182" t="s">
        <v>327</v>
      </c>
      <c r="E30" s="193">
        <f>+G26</f>
        <v>0.5</v>
      </c>
      <c r="F30" s="186"/>
      <c r="G30" s="186"/>
      <c r="H30" s="183"/>
      <c r="I30" s="184"/>
      <c r="L30" s="205" t="s">
        <v>336</v>
      </c>
      <c r="M30" s="206" t="s">
        <v>329</v>
      </c>
      <c r="N30" s="207" t="s">
        <v>337</v>
      </c>
      <c r="O30" s="208" t="s">
        <v>338</v>
      </c>
      <c r="P30" s="189" t="s">
        <v>339</v>
      </c>
      <c r="Q30" s="204"/>
      <c r="R30" s="209" t="s">
        <v>336</v>
      </c>
      <c r="S30" s="206" t="s">
        <v>333</v>
      </c>
      <c r="T30" s="179" t="s">
        <v>337</v>
      </c>
      <c r="U30" s="208" t="s">
        <v>338</v>
      </c>
      <c r="V30" s="189" t="s">
        <v>340</v>
      </c>
    </row>
    <row r="31" spans="1:22" ht="16.5" thickBot="1" x14ac:dyDescent="0.3">
      <c r="C31" s="227" t="s">
        <v>351</v>
      </c>
      <c r="D31" s="182"/>
      <c r="E31" s="116"/>
      <c r="F31" s="186"/>
      <c r="G31" s="186"/>
      <c r="H31" s="183"/>
      <c r="I31" s="184"/>
      <c r="J31" s="102">
        <f>990*1.12</f>
        <v>1108.8000000000002</v>
      </c>
      <c r="L31" s="210" t="s">
        <v>341</v>
      </c>
      <c r="M31" s="211" t="s">
        <v>329</v>
      </c>
      <c r="N31" s="212" t="s">
        <v>342</v>
      </c>
      <c r="O31" s="213" t="s">
        <v>343</v>
      </c>
      <c r="P31" s="214" t="s">
        <v>344</v>
      </c>
      <c r="Q31" s="204"/>
      <c r="R31" s="215" t="s">
        <v>341</v>
      </c>
      <c r="S31" s="211" t="s">
        <v>345</v>
      </c>
      <c r="T31" s="190" t="s">
        <v>346</v>
      </c>
      <c r="U31" s="213" t="s">
        <v>343</v>
      </c>
      <c r="V31" s="214" t="s">
        <v>332</v>
      </c>
    </row>
    <row r="32" spans="1:22" x14ac:dyDescent="0.25">
      <c r="D32" s="229" t="s">
        <v>352</v>
      </c>
      <c r="E32" s="116"/>
      <c r="F32" s="186"/>
      <c r="G32" s="186"/>
      <c r="H32" s="183"/>
      <c r="I32" s="184"/>
    </row>
    <row r="33" spans="1:24" x14ac:dyDescent="0.25">
      <c r="D33" s="228" t="s">
        <v>353</v>
      </c>
      <c r="E33" s="116"/>
      <c r="F33" s="186"/>
      <c r="G33" s="186"/>
      <c r="H33" s="183"/>
      <c r="I33" s="184"/>
    </row>
    <row r="34" spans="1:24" x14ac:dyDescent="0.25">
      <c r="D34" s="228" t="s">
        <v>354</v>
      </c>
      <c r="E34" s="192" t="s">
        <v>356</v>
      </c>
      <c r="F34" s="186"/>
      <c r="G34" s="186"/>
      <c r="H34" s="183"/>
      <c r="I34" s="184"/>
    </row>
    <row r="35" spans="1:24" s="170" customFormat="1" ht="16.5" customHeight="1" x14ac:dyDescent="0.3">
      <c r="A35" s="221"/>
      <c r="B35" s="134"/>
      <c r="C35" s="191"/>
      <c r="D35" s="228" t="s">
        <v>355</v>
      </c>
      <c r="E35" s="185"/>
      <c r="F35" s="185"/>
      <c r="G35" s="185"/>
      <c r="H35" s="185"/>
      <c r="I35" s="185"/>
      <c r="K35" s="200"/>
      <c r="W35" s="200"/>
      <c r="X35" s="200"/>
    </row>
    <row r="36" spans="1:24" s="175" customFormat="1" x14ac:dyDescent="0.25">
      <c r="A36" s="197"/>
      <c r="B36" s="170"/>
      <c r="C36" s="194" t="s">
        <v>357</v>
      </c>
      <c r="I36" s="171"/>
      <c r="J36" s="172"/>
      <c r="K36" s="172"/>
      <c r="W36" s="176"/>
      <c r="X36" s="174"/>
    </row>
    <row r="37" spans="1:24" s="175" customFormat="1" ht="46.5" x14ac:dyDescent="0.25">
      <c r="A37" s="197">
        <v>111</v>
      </c>
      <c r="C37" s="1393"/>
      <c r="D37" s="1394"/>
      <c r="E37" s="1394"/>
      <c r="F37" s="1394"/>
      <c r="G37" s="1394"/>
      <c r="H37" s="1394"/>
      <c r="I37" s="1394"/>
      <c r="J37" s="1395"/>
      <c r="K37" s="172"/>
      <c r="W37" s="176"/>
      <c r="X37" s="177"/>
    </row>
    <row r="38" spans="1:24" s="175" customFormat="1" x14ac:dyDescent="0.25">
      <c r="A38" s="197"/>
      <c r="I38" s="171"/>
      <c r="W38" s="178"/>
    </row>
    <row r="39" spans="1:24" s="173" customFormat="1" x14ac:dyDescent="0.25">
      <c r="A39" s="222"/>
      <c r="B39" s="175"/>
      <c r="I39" s="187"/>
      <c r="W39" s="179"/>
    </row>
    <row r="40" spans="1:24" s="173" customFormat="1" x14ac:dyDescent="0.25">
      <c r="A40" s="222"/>
      <c r="I40" s="187"/>
      <c r="W40" s="188"/>
    </row>
    <row r="41" spans="1:24" s="173" customFormat="1" x14ac:dyDescent="0.25">
      <c r="A41" s="222"/>
      <c r="I41" s="187"/>
      <c r="W41" s="188"/>
    </row>
    <row r="42" spans="1:24" s="173" customFormat="1" x14ac:dyDescent="0.25">
      <c r="A42" s="222"/>
      <c r="I42" s="187"/>
      <c r="W42" s="188"/>
    </row>
    <row r="43" spans="1:24" x14ac:dyDescent="0.25">
      <c r="B43" s="173"/>
    </row>
  </sheetData>
  <mergeCells count="40">
    <mergeCell ref="E5:F5"/>
    <mergeCell ref="G5:I5"/>
    <mergeCell ref="E6:F6"/>
    <mergeCell ref="E7:F7"/>
    <mergeCell ref="C10:D11"/>
    <mergeCell ref="E10:E11"/>
    <mergeCell ref="F10:H10"/>
    <mergeCell ref="I10:J11"/>
    <mergeCell ref="C12:D12"/>
    <mergeCell ref="I12:J12"/>
    <mergeCell ref="C13:D13"/>
    <mergeCell ref="I13:J13"/>
    <mergeCell ref="C14:D14"/>
    <mergeCell ref="I14:J14"/>
    <mergeCell ref="C15:D15"/>
    <mergeCell ref="I15:J15"/>
    <mergeCell ref="C16:D16"/>
    <mergeCell ref="I16:J16"/>
    <mergeCell ref="C17:D17"/>
    <mergeCell ref="I17:J17"/>
    <mergeCell ref="C21:D21"/>
    <mergeCell ref="I21:J21"/>
    <mergeCell ref="C22:D22"/>
    <mergeCell ref="I22:J22"/>
    <mergeCell ref="C18:D18"/>
    <mergeCell ref="I18:J18"/>
    <mergeCell ref="C19:D19"/>
    <mergeCell ref="I19:J19"/>
    <mergeCell ref="C20:D20"/>
    <mergeCell ref="I20:J20"/>
    <mergeCell ref="C37:J37"/>
    <mergeCell ref="C23:D23"/>
    <mergeCell ref="I23:J23"/>
    <mergeCell ref="L25:P25"/>
    <mergeCell ref="R25:V25"/>
    <mergeCell ref="F26:F27"/>
    <mergeCell ref="G26:G27"/>
    <mergeCell ref="I26:I27"/>
    <mergeCell ref="L27:P27"/>
    <mergeCell ref="R27:V27"/>
  </mergeCells>
  <conditionalFormatting sqref="C13:D22">
    <cfRule type="duplicateValues" dxfId="29" priority="561"/>
  </conditionalFormatting>
  <dataValidations count="1">
    <dataValidation type="list" allowBlank="1" showInputMessage="1" showErrorMessage="1" sqref="E13:E24" xr:uid="{00000000-0002-0000-4900-000000000000}">
      <formula1>$G$6:$G$8</formula1>
    </dataValidation>
  </dataValidations>
  <pageMargins left="0.35" right="0.45" top="0.43" bottom="0.74803149606299213" header="0.31496062992125984" footer="0.31496062992125984"/>
  <pageSetup paperSize="9" scale="32" orientation="portrait"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000066"/>
  </sheetPr>
  <dimension ref="A1:X80"/>
  <sheetViews>
    <sheetView workbookViewId="0">
      <selection activeCell="D8" sqref="D8"/>
    </sheetView>
  </sheetViews>
  <sheetFormatPr baseColWidth="10" defaultColWidth="11.42578125" defaultRowHeight="15" x14ac:dyDescent="0.25"/>
  <cols>
    <col min="1" max="1" width="1.7109375" style="133" customWidth="1"/>
    <col min="2" max="2" width="3" style="134" bestFit="1" customWidth="1"/>
    <col min="3" max="3" width="21.7109375" style="135" customWidth="1"/>
    <col min="4" max="4" width="60.140625" style="135" customWidth="1"/>
    <col min="5" max="5" width="7" style="102" customWidth="1"/>
    <col min="6" max="6" width="5.42578125" style="102" customWidth="1"/>
    <col min="7" max="7" width="7.140625" style="102" customWidth="1"/>
    <col min="8" max="8" width="4.28515625" style="102" customWidth="1"/>
    <col min="9" max="9" width="5.140625" style="102" customWidth="1"/>
    <col min="10" max="10" width="25.140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304</v>
      </c>
      <c r="E2" s="145"/>
      <c r="F2" s="146"/>
      <c r="G2" s="146"/>
      <c r="H2" s="146"/>
      <c r="I2" s="146" t="s">
        <v>309</v>
      </c>
      <c r="J2" s="153" t="s">
        <v>2554</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72" t="s">
        <v>1187</v>
      </c>
      <c r="E4" s="149"/>
      <c r="F4" s="165"/>
      <c r="G4" s="165"/>
      <c r="H4" s="165"/>
      <c r="I4" s="165"/>
      <c r="J4" s="155"/>
      <c r="K4" s="149"/>
      <c r="N4" s="144"/>
    </row>
    <row r="5" spans="1:14" s="56" customFormat="1" ht="25.5" x14ac:dyDescent="0.25">
      <c r="A5" s="133"/>
      <c r="B5" s="161"/>
      <c r="C5" s="240" t="s">
        <v>305</v>
      </c>
      <c r="D5" s="149" t="s">
        <v>306</v>
      </c>
      <c r="E5" s="1139" t="s">
        <v>307</v>
      </c>
      <c r="F5" s="1139"/>
      <c r="G5" s="1140" t="s">
        <v>315</v>
      </c>
      <c r="H5" s="1140"/>
      <c r="I5" s="1140"/>
      <c r="J5" s="1010" t="s">
        <v>3083</v>
      </c>
      <c r="K5" s="148"/>
      <c r="N5" s="144"/>
    </row>
    <row r="6" spans="1:14" s="56" customFormat="1" ht="15.75" x14ac:dyDescent="0.25">
      <c r="A6" s="133"/>
      <c r="B6" s="161"/>
      <c r="C6" s="241" t="s">
        <v>302</v>
      </c>
      <c r="D6" s="150" t="s">
        <v>151</v>
      </c>
      <c r="E6" s="1141">
        <v>44995</v>
      </c>
      <c r="F6" s="1141"/>
      <c r="G6" s="166" t="s">
        <v>311</v>
      </c>
      <c r="H6" s="166"/>
      <c r="I6" s="224">
        <v>1</v>
      </c>
      <c r="J6" s="246" t="s">
        <v>308</v>
      </c>
      <c r="K6" s="162"/>
    </row>
    <row r="7" spans="1:14" s="56" customFormat="1" ht="15.75" x14ac:dyDescent="0.25">
      <c r="A7" s="133"/>
      <c r="B7" s="161"/>
      <c r="C7" s="241" t="s">
        <v>88</v>
      </c>
      <c r="D7" s="150" t="s">
        <v>152</v>
      </c>
      <c r="E7" s="1141">
        <f>+E6+10</f>
        <v>45005</v>
      </c>
      <c r="F7" s="1141"/>
      <c r="G7" s="167" t="s">
        <v>312</v>
      </c>
      <c r="H7" s="167"/>
      <c r="I7" s="224">
        <v>0</v>
      </c>
      <c r="J7" s="247"/>
      <c r="K7" s="163"/>
    </row>
    <row r="8" spans="1:14" ht="15.75" thickBot="1" x14ac:dyDescent="0.3">
      <c r="B8" s="159"/>
      <c r="C8" s="289"/>
      <c r="D8" s="156"/>
      <c r="E8" s="157"/>
      <c r="F8" s="157"/>
      <c r="G8" s="243" t="s">
        <v>313</v>
      </c>
      <c r="H8" s="243"/>
      <c r="I8" s="244" t="s">
        <v>314</v>
      </c>
      <c r="J8" s="158"/>
      <c r="K8" s="143"/>
    </row>
    <row r="9" spans="1:14" ht="15.75"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c r="C12" s="1281"/>
      <c r="D12" s="1282"/>
      <c r="E12" s="140"/>
      <c r="F12" s="140"/>
      <c r="G12" s="141"/>
      <c r="H12" s="141"/>
      <c r="I12" s="199"/>
      <c r="J12" s="230"/>
      <c r="K12" s="233"/>
    </row>
    <row r="13" spans="1:14" ht="31.5" x14ac:dyDescent="0.25">
      <c r="A13" s="133">
        <v>11</v>
      </c>
      <c r="C13" s="1370" t="s">
        <v>1188</v>
      </c>
      <c r="D13" s="1371"/>
      <c r="E13" s="139"/>
      <c r="F13" s="139">
        <f t="shared" ref="F13:F61" si="0">SUMIF(E13,G$6,I$6)</f>
        <v>0</v>
      </c>
      <c r="G13" s="142">
        <f t="shared" ref="G13:G61" si="1">SUMIF(G$7,E13,I$6)</f>
        <v>0</v>
      </c>
      <c r="H13" s="142">
        <f>SUMIF(E13,G$8,I$6)</f>
        <v>0</v>
      </c>
      <c r="I13" s="1266"/>
      <c r="J13" s="1267"/>
      <c r="K13" s="169"/>
    </row>
    <row r="14" spans="1:14" ht="31.5" x14ac:dyDescent="0.25">
      <c r="A14" s="133">
        <v>11</v>
      </c>
      <c r="C14" s="1370" t="s">
        <v>1189</v>
      </c>
      <c r="D14" s="1371"/>
      <c r="E14" s="138"/>
      <c r="F14" s="139">
        <f t="shared" si="0"/>
        <v>0</v>
      </c>
      <c r="G14" s="142">
        <f t="shared" si="1"/>
        <v>0</v>
      </c>
      <c r="H14" s="142">
        <f t="shared" ref="H14:H61" si="2">SUMIF(E14,G$8,I$6)</f>
        <v>0</v>
      </c>
      <c r="I14" s="290"/>
      <c r="J14" s="291"/>
      <c r="K14" s="169"/>
    </row>
    <row r="15" spans="1:14" ht="46.5" x14ac:dyDescent="0.25">
      <c r="A15" s="133">
        <v>111</v>
      </c>
      <c r="C15" s="1370" t="s">
        <v>1190</v>
      </c>
      <c r="D15" s="1371"/>
      <c r="E15" s="138"/>
      <c r="F15" s="139">
        <f t="shared" ref="F15:F26" si="3">SUMIF(E15,G$6,I$6)</f>
        <v>0</v>
      </c>
      <c r="G15" s="142">
        <f t="shared" ref="G15:G26" si="4">SUMIF(G$7,E15,I$6)</f>
        <v>0</v>
      </c>
      <c r="H15" s="142">
        <f t="shared" ref="H15:H26" si="5">SUMIF(E15,G$8,I$6)</f>
        <v>0</v>
      </c>
      <c r="I15" s="290"/>
      <c r="J15" s="291"/>
      <c r="K15" s="169"/>
    </row>
    <row r="16" spans="1:14" ht="31.5" x14ac:dyDescent="0.25">
      <c r="A16" s="133">
        <v>11</v>
      </c>
      <c r="C16" s="1370" t="s">
        <v>1191</v>
      </c>
      <c r="D16" s="1371"/>
      <c r="E16" s="138"/>
      <c r="F16" s="139">
        <f t="shared" si="3"/>
        <v>0</v>
      </c>
      <c r="G16" s="142">
        <f t="shared" si="4"/>
        <v>0</v>
      </c>
      <c r="H16" s="142">
        <f t="shared" si="5"/>
        <v>0</v>
      </c>
      <c r="I16" s="290"/>
      <c r="J16" s="291"/>
      <c r="K16" s="169"/>
    </row>
    <row r="17" spans="1:11" ht="16.5" x14ac:dyDescent="0.25">
      <c r="A17" s="133">
        <v>1</v>
      </c>
      <c r="C17" s="1370" t="s">
        <v>1192</v>
      </c>
      <c r="D17" s="1371"/>
      <c r="E17" s="138"/>
      <c r="F17" s="139">
        <f t="shared" si="3"/>
        <v>0</v>
      </c>
      <c r="G17" s="142">
        <f t="shared" si="4"/>
        <v>0</v>
      </c>
      <c r="H17" s="142">
        <f t="shared" si="5"/>
        <v>0</v>
      </c>
      <c r="I17" s="290"/>
      <c r="J17" s="291"/>
      <c r="K17" s="169"/>
    </row>
    <row r="18" spans="1:11" ht="31.5" x14ac:dyDescent="0.25">
      <c r="A18" s="133">
        <v>11</v>
      </c>
      <c r="C18" s="1370" t="s">
        <v>1193</v>
      </c>
      <c r="D18" s="1371"/>
      <c r="E18" s="138"/>
      <c r="F18" s="139">
        <f t="shared" si="3"/>
        <v>0</v>
      </c>
      <c r="G18" s="142">
        <f t="shared" si="4"/>
        <v>0</v>
      </c>
      <c r="H18" s="142">
        <f t="shared" si="5"/>
        <v>0</v>
      </c>
      <c r="I18" s="290"/>
      <c r="J18" s="291"/>
      <c r="K18" s="169"/>
    </row>
    <row r="19" spans="1:11" ht="31.5" x14ac:dyDescent="0.25">
      <c r="A19" s="133">
        <v>11</v>
      </c>
      <c r="C19" s="1370" t="s">
        <v>1194</v>
      </c>
      <c r="D19" s="1371"/>
      <c r="E19" s="138"/>
      <c r="F19" s="139">
        <f t="shared" si="3"/>
        <v>0</v>
      </c>
      <c r="G19" s="142">
        <f t="shared" si="4"/>
        <v>0</v>
      </c>
      <c r="H19" s="142">
        <f t="shared" si="5"/>
        <v>0</v>
      </c>
      <c r="I19" s="290"/>
      <c r="J19" s="291"/>
      <c r="K19" s="169"/>
    </row>
    <row r="20" spans="1:11" ht="31.5" x14ac:dyDescent="0.25">
      <c r="A20" s="133">
        <v>11</v>
      </c>
      <c r="C20" s="1370" t="s">
        <v>1195</v>
      </c>
      <c r="D20" s="1371"/>
      <c r="E20" s="138"/>
      <c r="F20" s="139">
        <f t="shared" si="3"/>
        <v>0</v>
      </c>
      <c r="G20" s="142">
        <f t="shared" si="4"/>
        <v>0</v>
      </c>
      <c r="H20" s="142">
        <f t="shared" si="5"/>
        <v>0</v>
      </c>
      <c r="I20" s="290"/>
      <c r="J20" s="291"/>
      <c r="K20" s="169"/>
    </row>
    <row r="21" spans="1:11" ht="31.5" x14ac:dyDescent="0.25">
      <c r="A21" s="133">
        <v>11</v>
      </c>
      <c r="C21" s="1370" t="s">
        <v>1196</v>
      </c>
      <c r="D21" s="1371"/>
      <c r="E21" s="138"/>
      <c r="F21" s="139">
        <f t="shared" si="3"/>
        <v>0</v>
      </c>
      <c r="G21" s="142">
        <f t="shared" si="4"/>
        <v>0</v>
      </c>
      <c r="H21" s="142">
        <f t="shared" si="5"/>
        <v>0</v>
      </c>
      <c r="I21" s="290"/>
      <c r="J21" s="291"/>
      <c r="K21" s="169"/>
    </row>
    <row r="22" spans="1:11" ht="31.5" x14ac:dyDescent="0.25">
      <c r="A22" s="133">
        <v>11</v>
      </c>
      <c r="C22" s="1370" t="s">
        <v>1197</v>
      </c>
      <c r="D22" s="1371"/>
      <c r="E22" s="138"/>
      <c r="F22" s="139">
        <f t="shared" si="3"/>
        <v>0</v>
      </c>
      <c r="G22" s="142">
        <f t="shared" si="4"/>
        <v>0</v>
      </c>
      <c r="H22" s="142">
        <f t="shared" si="5"/>
        <v>0</v>
      </c>
      <c r="I22" s="290"/>
      <c r="J22" s="291"/>
      <c r="K22" s="169"/>
    </row>
    <row r="23" spans="1:11" ht="31.5" x14ac:dyDescent="0.25">
      <c r="A23" s="133">
        <v>11</v>
      </c>
      <c r="C23" s="1370" t="s">
        <v>1198</v>
      </c>
      <c r="D23" s="1371"/>
      <c r="E23" s="138"/>
      <c r="F23" s="139">
        <f t="shared" si="3"/>
        <v>0</v>
      </c>
      <c r="G23" s="142">
        <f t="shared" si="4"/>
        <v>0</v>
      </c>
      <c r="H23" s="142">
        <f t="shared" si="5"/>
        <v>0</v>
      </c>
      <c r="I23" s="290"/>
      <c r="J23" s="291"/>
      <c r="K23" s="169"/>
    </row>
    <row r="24" spans="1:11" ht="16.5" x14ac:dyDescent="0.25">
      <c r="A24" s="133">
        <v>1</v>
      </c>
      <c r="C24" s="1370" t="s">
        <v>1199</v>
      </c>
      <c r="D24" s="1371"/>
      <c r="E24" s="138"/>
      <c r="F24" s="139">
        <f t="shared" si="3"/>
        <v>0</v>
      </c>
      <c r="G24" s="142">
        <f t="shared" si="4"/>
        <v>0</v>
      </c>
      <c r="H24" s="142">
        <f t="shared" si="5"/>
        <v>0</v>
      </c>
      <c r="I24" s="290"/>
      <c r="J24" s="291"/>
      <c r="K24" s="169"/>
    </row>
    <row r="25" spans="1:11" ht="16.5" x14ac:dyDescent="0.25">
      <c r="A25" s="133">
        <v>1</v>
      </c>
      <c r="C25" s="1370" t="s">
        <v>1200</v>
      </c>
      <c r="D25" s="1371"/>
      <c r="E25" s="138"/>
      <c r="F25" s="139">
        <f t="shared" si="3"/>
        <v>0</v>
      </c>
      <c r="G25" s="142">
        <f t="shared" si="4"/>
        <v>0</v>
      </c>
      <c r="H25" s="142">
        <f t="shared" si="5"/>
        <v>0</v>
      </c>
      <c r="I25" s="290"/>
      <c r="J25" s="291"/>
      <c r="K25" s="169"/>
    </row>
    <row r="26" spans="1:11" ht="16.5" x14ac:dyDescent="0.25">
      <c r="A26" s="133">
        <v>1</v>
      </c>
      <c r="C26" s="1370" t="s">
        <v>2251</v>
      </c>
      <c r="D26" s="1371"/>
      <c r="E26" s="138"/>
      <c r="F26" s="139">
        <f t="shared" si="3"/>
        <v>0</v>
      </c>
      <c r="G26" s="142">
        <f t="shared" si="4"/>
        <v>0</v>
      </c>
      <c r="H26" s="142">
        <f t="shared" si="5"/>
        <v>0</v>
      </c>
      <c r="I26" s="290"/>
      <c r="J26" s="291"/>
      <c r="K26" s="169"/>
    </row>
    <row r="27" spans="1:11" ht="16.5" x14ac:dyDescent="0.25">
      <c r="A27" s="133">
        <v>1</v>
      </c>
      <c r="C27" s="1370" t="s">
        <v>1201</v>
      </c>
      <c r="D27" s="1371"/>
      <c r="E27" s="138"/>
      <c r="F27" s="139">
        <f t="shared" ref="F27:F30" si="6">SUMIF(E27,G$6,I$6)</f>
        <v>0</v>
      </c>
      <c r="G27" s="142">
        <f t="shared" ref="G27:G30" si="7">SUMIF(G$7,E27,I$6)</f>
        <v>0</v>
      </c>
      <c r="H27" s="142">
        <f t="shared" ref="H27:H30" si="8">SUMIF(E27,G$8,I$6)</f>
        <v>0</v>
      </c>
      <c r="I27" s="290"/>
      <c r="J27" s="291"/>
      <c r="K27" s="169"/>
    </row>
    <row r="28" spans="1:11" ht="46.5" x14ac:dyDescent="0.25">
      <c r="A28" s="133">
        <v>111</v>
      </c>
      <c r="C28" s="1370" t="s">
        <v>1202</v>
      </c>
      <c r="D28" s="1371"/>
      <c r="E28" s="138"/>
      <c r="F28" s="139">
        <f t="shared" si="6"/>
        <v>0</v>
      </c>
      <c r="G28" s="142">
        <f t="shared" si="7"/>
        <v>0</v>
      </c>
      <c r="H28" s="142">
        <f t="shared" si="8"/>
        <v>0</v>
      </c>
      <c r="I28" s="290"/>
      <c r="J28" s="291"/>
      <c r="K28" s="169"/>
    </row>
    <row r="29" spans="1:11" ht="31.5" x14ac:dyDescent="0.25">
      <c r="A29" s="133">
        <v>11</v>
      </c>
      <c r="C29" s="1370" t="s">
        <v>1203</v>
      </c>
      <c r="D29" s="1371"/>
      <c r="E29" s="138"/>
      <c r="F29" s="139">
        <f t="shared" si="6"/>
        <v>0</v>
      </c>
      <c r="G29" s="142">
        <f t="shared" si="7"/>
        <v>0</v>
      </c>
      <c r="H29" s="142">
        <f t="shared" si="8"/>
        <v>0</v>
      </c>
      <c r="I29" s="290"/>
      <c r="J29" s="291"/>
      <c r="K29" s="169"/>
    </row>
    <row r="30" spans="1:11" ht="31.5" x14ac:dyDescent="0.25">
      <c r="A30" s="133">
        <v>11</v>
      </c>
      <c r="C30" s="1370" t="s">
        <v>1204</v>
      </c>
      <c r="D30" s="1371"/>
      <c r="E30" s="138"/>
      <c r="F30" s="139">
        <f t="shared" si="6"/>
        <v>0</v>
      </c>
      <c r="G30" s="142">
        <f t="shared" si="7"/>
        <v>0</v>
      </c>
      <c r="H30" s="142">
        <f t="shared" si="8"/>
        <v>0</v>
      </c>
      <c r="I30" s="290"/>
      <c r="J30" s="291"/>
      <c r="K30" s="169"/>
    </row>
    <row r="31" spans="1:11" ht="31.5" x14ac:dyDescent="0.25">
      <c r="A31" s="133">
        <v>11</v>
      </c>
      <c r="C31" s="1370" t="s">
        <v>1205</v>
      </c>
      <c r="D31" s="1371"/>
      <c r="E31" s="138"/>
      <c r="F31" s="139">
        <f t="shared" si="0"/>
        <v>0</v>
      </c>
      <c r="G31" s="142">
        <f t="shared" si="1"/>
        <v>0</v>
      </c>
      <c r="H31" s="142">
        <f t="shared" si="2"/>
        <v>0</v>
      </c>
      <c r="I31" s="1266"/>
      <c r="J31" s="1267"/>
      <c r="K31" s="169"/>
    </row>
    <row r="32" spans="1:11" ht="31.5" x14ac:dyDescent="0.25">
      <c r="A32" s="133">
        <v>11</v>
      </c>
      <c r="C32" s="1370" t="s">
        <v>1206</v>
      </c>
      <c r="D32" s="1371"/>
      <c r="E32" s="138"/>
      <c r="F32" s="139">
        <f t="shared" si="0"/>
        <v>0</v>
      </c>
      <c r="G32" s="142">
        <f t="shared" si="1"/>
        <v>0</v>
      </c>
      <c r="H32" s="142">
        <f t="shared" si="2"/>
        <v>0</v>
      </c>
      <c r="I32" s="1266"/>
      <c r="J32" s="1267"/>
      <c r="K32" s="169"/>
    </row>
    <row r="33" spans="1:11" ht="31.5" x14ac:dyDescent="0.25">
      <c r="A33" s="133">
        <v>11</v>
      </c>
      <c r="C33" s="1370" t="s">
        <v>1207</v>
      </c>
      <c r="D33" s="1371"/>
      <c r="E33" s="138"/>
      <c r="F33" s="139">
        <f t="shared" si="0"/>
        <v>0</v>
      </c>
      <c r="G33" s="142">
        <f t="shared" si="1"/>
        <v>0</v>
      </c>
      <c r="H33" s="142">
        <f t="shared" si="2"/>
        <v>0</v>
      </c>
      <c r="I33" s="1266"/>
      <c r="J33" s="1267"/>
      <c r="K33" s="169"/>
    </row>
    <row r="34" spans="1:11" ht="31.5" x14ac:dyDescent="0.25">
      <c r="A34" s="133">
        <v>11</v>
      </c>
      <c r="C34" s="1370" t="s">
        <v>1208</v>
      </c>
      <c r="D34" s="1371"/>
      <c r="E34" s="138"/>
      <c r="F34" s="139">
        <f t="shared" si="0"/>
        <v>0</v>
      </c>
      <c r="G34" s="142">
        <f t="shared" si="1"/>
        <v>0</v>
      </c>
      <c r="H34" s="142">
        <f t="shared" si="2"/>
        <v>0</v>
      </c>
      <c r="I34" s="1266"/>
      <c r="J34" s="1267"/>
      <c r="K34" s="169"/>
    </row>
    <row r="35" spans="1:11" ht="31.5" x14ac:dyDescent="0.25">
      <c r="A35" s="133">
        <v>11</v>
      </c>
      <c r="C35" s="1370" t="s">
        <v>1209</v>
      </c>
      <c r="D35" s="1371"/>
      <c r="E35" s="138"/>
      <c r="F35" s="139">
        <f t="shared" si="0"/>
        <v>0</v>
      </c>
      <c r="G35" s="142">
        <f t="shared" si="1"/>
        <v>0</v>
      </c>
      <c r="H35" s="142">
        <f t="shared" si="2"/>
        <v>0</v>
      </c>
      <c r="I35" s="1266"/>
      <c r="J35" s="1267"/>
      <c r="K35" s="169"/>
    </row>
    <row r="36" spans="1:11" ht="31.5" x14ac:dyDescent="0.25">
      <c r="A36" s="133">
        <v>11</v>
      </c>
      <c r="C36" s="1370" t="s">
        <v>1210</v>
      </c>
      <c r="D36" s="1371"/>
      <c r="E36" s="138"/>
      <c r="F36" s="139">
        <f t="shared" si="0"/>
        <v>0</v>
      </c>
      <c r="G36" s="142">
        <f t="shared" si="1"/>
        <v>0</v>
      </c>
      <c r="H36" s="142">
        <f t="shared" si="2"/>
        <v>0</v>
      </c>
      <c r="I36" s="1266"/>
      <c r="J36" s="1267"/>
      <c r="K36" s="169"/>
    </row>
    <row r="37" spans="1:11" ht="31.5" x14ac:dyDescent="0.25">
      <c r="A37" s="133">
        <v>11</v>
      </c>
      <c r="C37" s="1370" t="s">
        <v>1211</v>
      </c>
      <c r="D37" s="1371"/>
      <c r="E37" s="138"/>
      <c r="F37" s="139">
        <f t="shared" si="0"/>
        <v>0</v>
      </c>
      <c r="G37" s="142">
        <f t="shared" si="1"/>
        <v>0</v>
      </c>
      <c r="H37" s="142">
        <f t="shared" si="2"/>
        <v>0</v>
      </c>
      <c r="I37" s="1266"/>
      <c r="J37" s="1267"/>
      <c r="K37" s="169"/>
    </row>
    <row r="38" spans="1:11" ht="31.5" x14ac:dyDescent="0.25">
      <c r="A38" s="133">
        <v>11</v>
      </c>
      <c r="C38" s="1370" t="s">
        <v>2250</v>
      </c>
      <c r="D38" s="1371"/>
      <c r="E38" s="138"/>
      <c r="F38" s="139">
        <f t="shared" si="0"/>
        <v>0</v>
      </c>
      <c r="G38" s="142">
        <f t="shared" si="1"/>
        <v>0</v>
      </c>
      <c r="H38" s="142">
        <f t="shared" si="2"/>
        <v>0</v>
      </c>
      <c r="I38" s="1266"/>
      <c r="J38" s="1267"/>
      <c r="K38" s="169"/>
    </row>
    <row r="39" spans="1:11" ht="16.5" x14ac:dyDescent="0.25">
      <c r="A39" s="133">
        <v>1</v>
      </c>
      <c r="C39" s="1370" t="s">
        <v>1212</v>
      </c>
      <c r="D39" s="1371"/>
      <c r="E39" s="138"/>
      <c r="F39" s="139">
        <f t="shared" si="0"/>
        <v>0</v>
      </c>
      <c r="G39" s="142">
        <f t="shared" si="1"/>
        <v>0</v>
      </c>
      <c r="H39" s="142">
        <f t="shared" si="2"/>
        <v>0</v>
      </c>
      <c r="I39" s="1266"/>
      <c r="J39" s="1267"/>
      <c r="K39" s="169"/>
    </row>
    <row r="40" spans="1:11" ht="31.5" x14ac:dyDescent="0.25">
      <c r="A40" s="133">
        <v>11</v>
      </c>
      <c r="C40" s="1370" t="s">
        <v>1213</v>
      </c>
      <c r="D40" s="1371"/>
      <c r="E40" s="138"/>
      <c r="F40" s="139">
        <f t="shared" si="0"/>
        <v>0</v>
      </c>
      <c r="G40" s="142">
        <f t="shared" si="1"/>
        <v>0</v>
      </c>
      <c r="H40" s="142">
        <f t="shared" si="2"/>
        <v>0</v>
      </c>
      <c r="I40" s="1266"/>
      <c r="J40" s="1267"/>
      <c r="K40" s="169"/>
    </row>
    <row r="41" spans="1:11" ht="31.5" x14ac:dyDescent="0.25">
      <c r="A41" s="133">
        <v>11</v>
      </c>
      <c r="C41" s="1370" t="s">
        <v>1214</v>
      </c>
      <c r="D41" s="1371"/>
      <c r="E41" s="138"/>
      <c r="F41" s="139">
        <f t="shared" si="0"/>
        <v>0</v>
      </c>
      <c r="G41" s="142">
        <f t="shared" si="1"/>
        <v>0</v>
      </c>
      <c r="H41" s="142">
        <f t="shared" si="2"/>
        <v>0</v>
      </c>
      <c r="I41" s="1266"/>
      <c r="J41" s="1267"/>
      <c r="K41" s="169"/>
    </row>
    <row r="42" spans="1:11" ht="16.5" x14ac:dyDescent="0.25">
      <c r="A42" s="133">
        <v>1</v>
      </c>
      <c r="C42" s="1370" t="s">
        <v>1215</v>
      </c>
      <c r="D42" s="1371"/>
      <c r="E42" s="138"/>
      <c r="F42" s="139">
        <f t="shared" si="0"/>
        <v>0</v>
      </c>
      <c r="G42" s="142">
        <f t="shared" si="1"/>
        <v>0</v>
      </c>
      <c r="H42" s="142">
        <f t="shared" si="2"/>
        <v>0</v>
      </c>
      <c r="I42" s="1266"/>
      <c r="J42" s="1267"/>
      <c r="K42" s="169"/>
    </row>
    <row r="43" spans="1:11" ht="31.5" x14ac:dyDescent="0.25">
      <c r="A43" s="133">
        <v>11</v>
      </c>
      <c r="C43" s="1370" t="s">
        <v>1216</v>
      </c>
      <c r="D43" s="1371"/>
      <c r="E43" s="138"/>
      <c r="F43" s="139">
        <f t="shared" si="0"/>
        <v>0</v>
      </c>
      <c r="G43" s="142">
        <f t="shared" si="1"/>
        <v>0</v>
      </c>
      <c r="H43" s="142">
        <f t="shared" si="2"/>
        <v>0</v>
      </c>
      <c r="I43" s="1266"/>
      <c r="J43" s="1267"/>
      <c r="K43" s="169"/>
    </row>
    <row r="44" spans="1:11" ht="31.5" x14ac:dyDescent="0.25">
      <c r="A44" s="133">
        <v>11</v>
      </c>
      <c r="C44" s="1370" t="s">
        <v>1217</v>
      </c>
      <c r="D44" s="1371"/>
      <c r="E44" s="138"/>
      <c r="F44" s="139">
        <f t="shared" si="0"/>
        <v>0</v>
      </c>
      <c r="G44" s="142">
        <f t="shared" si="1"/>
        <v>0</v>
      </c>
      <c r="H44" s="142">
        <f t="shared" si="2"/>
        <v>0</v>
      </c>
      <c r="I44" s="1266"/>
      <c r="J44" s="1267"/>
      <c r="K44" s="169"/>
    </row>
    <row r="45" spans="1:11" ht="16.5" x14ac:dyDescent="0.25">
      <c r="A45" s="133">
        <v>1</v>
      </c>
      <c r="C45" s="1370" t="s">
        <v>1218</v>
      </c>
      <c r="D45" s="1371"/>
      <c r="E45" s="138"/>
      <c r="F45" s="139">
        <f t="shared" si="0"/>
        <v>0</v>
      </c>
      <c r="G45" s="142">
        <f t="shared" si="1"/>
        <v>0</v>
      </c>
      <c r="H45" s="142">
        <f t="shared" si="2"/>
        <v>0</v>
      </c>
      <c r="I45" s="1266"/>
      <c r="J45" s="1267"/>
      <c r="K45" s="169"/>
    </row>
    <row r="46" spans="1:11" ht="31.5" x14ac:dyDescent="0.25">
      <c r="A46" s="133">
        <v>11</v>
      </c>
      <c r="C46" s="1370" t="s">
        <v>1219</v>
      </c>
      <c r="D46" s="1371"/>
      <c r="E46" s="138"/>
      <c r="F46" s="139">
        <f t="shared" si="0"/>
        <v>0</v>
      </c>
      <c r="G46" s="142">
        <f t="shared" si="1"/>
        <v>0</v>
      </c>
      <c r="H46" s="142">
        <f t="shared" si="2"/>
        <v>0</v>
      </c>
      <c r="I46" s="1266"/>
      <c r="J46" s="1267"/>
      <c r="K46" s="169"/>
    </row>
    <row r="47" spans="1:11" ht="31.5" x14ac:dyDescent="0.25">
      <c r="A47" s="133">
        <v>11</v>
      </c>
      <c r="C47" s="1370" t="s">
        <v>1220</v>
      </c>
      <c r="D47" s="1371"/>
      <c r="E47" s="138"/>
      <c r="F47" s="139">
        <f t="shared" si="0"/>
        <v>0</v>
      </c>
      <c r="G47" s="142">
        <f t="shared" si="1"/>
        <v>0</v>
      </c>
      <c r="H47" s="142">
        <f t="shared" si="2"/>
        <v>0</v>
      </c>
      <c r="I47" s="1266"/>
      <c r="J47" s="1267"/>
      <c r="K47" s="169"/>
    </row>
    <row r="48" spans="1:11" ht="31.5" x14ac:dyDescent="0.25">
      <c r="A48" s="133">
        <v>11</v>
      </c>
      <c r="C48" s="1370" t="s">
        <v>1221</v>
      </c>
      <c r="D48" s="1371"/>
      <c r="E48" s="138"/>
      <c r="F48" s="139">
        <f t="shared" si="0"/>
        <v>0</v>
      </c>
      <c r="G48" s="142">
        <f t="shared" si="1"/>
        <v>0</v>
      </c>
      <c r="H48" s="142">
        <f t="shared" si="2"/>
        <v>0</v>
      </c>
      <c r="I48" s="1266"/>
      <c r="J48" s="1267"/>
      <c r="K48" s="169"/>
    </row>
    <row r="49" spans="1:22" ht="31.5" x14ac:dyDescent="0.25">
      <c r="A49" s="133">
        <v>11</v>
      </c>
      <c r="C49" s="1370" t="s">
        <v>1222</v>
      </c>
      <c r="D49" s="1371"/>
      <c r="E49" s="138"/>
      <c r="F49" s="139">
        <f t="shared" si="0"/>
        <v>0</v>
      </c>
      <c r="G49" s="142">
        <f t="shared" si="1"/>
        <v>0</v>
      </c>
      <c r="H49" s="142">
        <f t="shared" si="2"/>
        <v>0</v>
      </c>
      <c r="I49" s="1266"/>
      <c r="J49" s="1267"/>
      <c r="K49" s="169"/>
    </row>
    <row r="50" spans="1:22" ht="31.5" x14ac:dyDescent="0.25">
      <c r="A50" s="133">
        <v>11</v>
      </c>
      <c r="C50" s="1370" t="s">
        <v>1223</v>
      </c>
      <c r="D50" s="1371"/>
      <c r="E50" s="138"/>
      <c r="F50" s="139">
        <f t="shared" si="0"/>
        <v>0</v>
      </c>
      <c r="G50" s="142">
        <f t="shared" si="1"/>
        <v>0</v>
      </c>
      <c r="H50" s="142">
        <f t="shared" si="2"/>
        <v>0</v>
      </c>
      <c r="I50" s="1266"/>
      <c r="J50" s="1267"/>
      <c r="K50" s="169"/>
    </row>
    <row r="51" spans="1:22" ht="31.5" x14ac:dyDescent="0.25">
      <c r="A51" s="133">
        <v>11</v>
      </c>
      <c r="C51" s="1370" t="s">
        <v>1224</v>
      </c>
      <c r="D51" s="1371"/>
      <c r="E51" s="138"/>
      <c r="F51" s="139">
        <f t="shared" si="0"/>
        <v>0</v>
      </c>
      <c r="G51" s="142">
        <f t="shared" si="1"/>
        <v>0</v>
      </c>
      <c r="H51" s="142">
        <f t="shared" si="2"/>
        <v>0</v>
      </c>
      <c r="I51" s="1266"/>
      <c r="J51" s="1267"/>
      <c r="K51" s="169"/>
    </row>
    <row r="52" spans="1:22" ht="16.5" x14ac:dyDescent="0.25">
      <c r="A52" s="133">
        <v>1</v>
      </c>
      <c r="C52" s="1370" t="s">
        <v>2360</v>
      </c>
      <c r="D52" s="1371"/>
      <c r="E52" s="138"/>
      <c r="F52" s="139">
        <f t="shared" si="0"/>
        <v>0</v>
      </c>
      <c r="G52" s="142">
        <f t="shared" si="1"/>
        <v>0</v>
      </c>
      <c r="H52" s="142">
        <f t="shared" si="2"/>
        <v>0</v>
      </c>
      <c r="I52" s="1266"/>
      <c r="J52" s="1267"/>
      <c r="K52" s="169"/>
    </row>
    <row r="53" spans="1:22" ht="31.5" x14ac:dyDescent="0.25">
      <c r="A53" s="133">
        <v>11</v>
      </c>
      <c r="C53" s="1370" t="s">
        <v>1225</v>
      </c>
      <c r="D53" s="1371"/>
      <c r="E53" s="138"/>
      <c r="F53" s="139">
        <f t="shared" si="0"/>
        <v>0</v>
      </c>
      <c r="G53" s="142">
        <f t="shared" si="1"/>
        <v>0</v>
      </c>
      <c r="H53" s="142">
        <f t="shared" si="2"/>
        <v>0</v>
      </c>
      <c r="I53" s="1266"/>
      <c r="J53" s="1267"/>
      <c r="K53" s="169"/>
    </row>
    <row r="54" spans="1:22" ht="31.5" x14ac:dyDescent="0.25">
      <c r="A54" s="133">
        <v>11</v>
      </c>
      <c r="C54" s="1370" t="s">
        <v>1226</v>
      </c>
      <c r="D54" s="1371"/>
      <c r="E54" s="138"/>
      <c r="F54" s="139">
        <f t="shared" si="0"/>
        <v>0</v>
      </c>
      <c r="G54" s="142">
        <f t="shared" si="1"/>
        <v>0</v>
      </c>
      <c r="H54" s="142">
        <f t="shared" si="2"/>
        <v>0</v>
      </c>
      <c r="I54" s="1266"/>
      <c r="J54" s="1267"/>
      <c r="K54" s="169"/>
    </row>
    <row r="55" spans="1:22" ht="31.5" x14ac:dyDescent="0.25">
      <c r="A55" s="133">
        <v>11</v>
      </c>
      <c r="C55" s="1370" t="s">
        <v>1227</v>
      </c>
      <c r="D55" s="1371"/>
      <c r="E55" s="138"/>
      <c r="F55" s="139">
        <f t="shared" si="0"/>
        <v>0</v>
      </c>
      <c r="G55" s="142">
        <f t="shared" si="1"/>
        <v>0</v>
      </c>
      <c r="H55" s="142">
        <f t="shared" si="2"/>
        <v>0</v>
      </c>
      <c r="I55" s="1266"/>
      <c r="J55" s="1267"/>
      <c r="K55" s="169"/>
    </row>
    <row r="56" spans="1:22" ht="31.5" x14ac:dyDescent="0.25">
      <c r="A56" s="133">
        <v>11</v>
      </c>
      <c r="C56" s="1370" t="s">
        <v>1228</v>
      </c>
      <c r="D56" s="1371"/>
      <c r="E56" s="138"/>
      <c r="F56" s="139">
        <f t="shared" si="0"/>
        <v>0</v>
      </c>
      <c r="G56" s="142">
        <f t="shared" si="1"/>
        <v>0</v>
      </c>
      <c r="H56" s="142">
        <f t="shared" si="2"/>
        <v>0</v>
      </c>
      <c r="I56" s="1266"/>
      <c r="J56" s="1267"/>
      <c r="K56" s="169"/>
    </row>
    <row r="57" spans="1:22" ht="31.5" x14ac:dyDescent="0.25">
      <c r="A57" s="133">
        <v>11</v>
      </c>
      <c r="C57" s="1370" t="s">
        <v>1229</v>
      </c>
      <c r="D57" s="1371"/>
      <c r="E57" s="138"/>
      <c r="F57" s="139">
        <f t="shared" si="0"/>
        <v>0</v>
      </c>
      <c r="G57" s="142">
        <f t="shared" si="1"/>
        <v>0</v>
      </c>
      <c r="H57" s="142">
        <f t="shared" si="2"/>
        <v>0</v>
      </c>
      <c r="I57" s="1266"/>
      <c r="J57" s="1267"/>
      <c r="K57" s="169"/>
    </row>
    <row r="58" spans="1:22" ht="31.5" x14ac:dyDescent="0.25">
      <c r="A58" s="133">
        <v>11</v>
      </c>
      <c r="C58" s="1370" t="s">
        <v>1230</v>
      </c>
      <c r="D58" s="1371"/>
      <c r="E58" s="138"/>
      <c r="F58" s="139">
        <f t="shared" si="0"/>
        <v>0</v>
      </c>
      <c r="G58" s="142">
        <f t="shared" si="1"/>
        <v>0</v>
      </c>
      <c r="H58" s="142">
        <f t="shared" si="2"/>
        <v>0</v>
      </c>
      <c r="I58" s="1266"/>
      <c r="J58" s="1267"/>
      <c r="K58" s="169"/>
    </row>
    <row r="59" spans="1:22" ht="31.5" x14ac:dyDescent="0.25">
      <c r="A59" s="133">
        <v>11</v>
      </c>
      <c r="C59" s="1370" t="s">
        <v>1231</v>
      </c>
      <c r="D59" s="1371"/>
      <c r="E59" s="138" t="s">
        <v>312</v>
      </c>
      <c r="F59" s="139">
        <f t="shared" si="0"/>
        <v>0</v>
      </c>
      <c r="G59" s="142">
        <f t="shared" si="1"/>
        <v>1</v>
      </c>
      <c r="H59" s="142">
        <f t="shared" si="2"/>
        <v>0</v>
      </c>
      <c r="I59" s="1266"/>
      <c r="J59" s="1267"/>
      <c r="K59" s="169"/>
    </row>
    <row r="60" spans="1:22" ht="31.5" x14ac:dyDescent="0.25">
      <c r="A60" s="133">
        <v>11</v>
      </c>
      <c r="C60" s="1370" t="s">
        <v>1232</v>
      </c>
      <c r="D60" s="1371"/>
      <c r="E60" s="138" t="s">
        <v>312</v>
      </c>
      <c r="F60" s="139">
        <f t="shared" si="0"/>
        <v>0</v>
      </c>
      <c r="G60" s="142">
        <f t="shared" si="1"/>
        <v>1</v>
      </c>
      <c r="H60" s="142">
        <f t="shared" si="2"/>
        <v>0</v>
      </c>
      <c r="I60" s="1266"/>
      <c r="J60" s="1267"/>
      <c r="K60" s="169"/>
    </row>
    <row r="61" spans="1:22" ht="15.75" thickBot="1" x14ac:dyDescent="0.3">
      <c r="C61" s="1288"/>
      <c r="D61" s="1289"/>
      <c r="E61" s="115" t="s">
        <v>313</v>
      </c>
      <c r="F61" s="231">
        <f t="shared" si="0"/>
        <v>0</v>
      </c>
      <c r="G61" s="232">
        <f t="shared" si="1"/>
        <v>0</v>
      </c>
      <c r="H61" s="232">
        <f t="shared" si="2"/>
        <v>1</v>
      </c>
      <c r="I61" s="1290"/>
      <c r="J61" s="1291"/>
      <c r="K61" s="169"/>
    </row>
    <row r="62" spans="1:22" ht="22.5" x14ac:dyDescent="0.3">
      <c r="C62" s="164"/>
      <c r="D62" s="164"/>
      <c r="E62" s="143"/>
      <c r="F62" s="198" t="s">
        <v>311</v>
      </c>
      <c r="G62" s="198" t="s">
        <v>312</v>
      </c>
      <c r="H62" s="198" t="s">
        <v>313</v>
      </c>
      <c r="I62" s="226" t="s">
        <v>317</v>
      </c>
      <c r="J62" s="169"/>
      <c r="K62" s="169"/>
      <c r="L62" s="201" t="s">
        <v>319</v>
      </c>
      <c r="M62" s="201"/>
      <c r="N62" s="201"/>
      <c r="O62" s="201"/>
      <c r="P62" s="201"/>
      <c r="Q62" s="201"/>
      <c r="R62" s="201"/>
      <c r="S62" s="201"/>
      <c r="T62" s="202"/>
      <c r="U62" s="201"/>
      <c r="V62" s="201"/>
    </row>
    <row r="63" spans="1:22" ht="15.75" thickBot="1" x14ac:dyDescent="0.3">
      <c r="E63" s="102" t="s">
        <v>316</v>
      </c>
      <c r="F63" s="104">
        <f>SUM(F13:F61)</f>
        <v>0</v>
      </c>
      <c r="G63" s="104">
        <f>SUM(G13:G61)</f>
        <v>2</v>
      </c>
      <c r="H63" s="104">
        <f>SUM(H13:H61)</f>
        <v>1</v>
      </c>
      <c r="I63" s="102">
        <f>+F63+G63</f>
        <v>2</v>
      </c>
      <c r="L63" s="1292" t="s">
        <v>349</v>
      </c>
      <c r="M63" s="1292"/>
      <c r="N63" s="1292"/>
      <c r="O63" s="1292"/>
      <c r="P63" s="1292"/>
      <c r="Q63" s="195"/>
      <c r="R63" s="1292" t="s">
        <v>350</v>
      </c>
      <c r="S63" s="1292"/>
      <c r="T63" s="1292"/>
      <c r="U63" s="1292"/>
      <c r="V63" s="1292"/>
    </row>
    <row r="64" spans="1:22" ht="15.75" thickBot="1" x14ac:dyDescent="0.3">
      <c r="D64" s="180"/>
      <c r="E64" s="181"/>
      <c r="F64" s="1293">
        <f>+F63/I63</f>
        <v>0</v>
      </c>
      <c r="G64" s="1293">
        <f>+G63/I63</f>
        <v>1</v>
      </c>
      <c r="H64" s="223"/>
      <c r="I64" s="1295">
        <f>+F64+G64</f>
        <v>1</v>
      </c>
      <c r="L64" s="196"/>
      <c r="M64" s="174"/>
      <c r="N64" s="195"/>
      <c r="O64" s="195"/>
      <c r="P64" s="195"/>
      <c r="Q64" s="195"/>
      <c r="R64" s="195"/>
      <c r="S64" s="195"/>
      <c r="T64" s="203"/>
      <c r="U64" s="176"/>
      <c r="V64" s="176"/>
    </row>
    <row r="65" spans="1:24" ht="15.75" thickBot="1" x14ac:dyDescent="0.3">
      <c r="D65" s="180"/>
      <c r="E65" s="181"/>
      <c r="F65" s="1294"/>
      <c r="G65" s="1294"/>
      <c r="H65" s="223"/>
      <c r="I65" s="1296"/>
      <c r="L65" s="1297" t="s">
        <v>320</v>
      </c>
      <c r="M65" s="1298"/>
      <c r="N65" s="1298"/>
      <c r="O65" s="1298"/>
      <c r="P65" s="1299"/>
      <c r="Q65" s="195"/>
      <c r="R65" s="1297" t="s">
        <v>321</v>
      </c>
      <c r="S65" s="1298"/>
      <c r="T65" s="1300"/>
      <c r="U65" s="1298"/>
      <c r="V65" s="1299"/>
    </row>
    <row r="66" spans="1:24" ht="38.25" x14ac:dyDescent="0.25">
      <c r="C66" s="868" t="s">
        <v>2347</v>
      </c>
      <c r="D66" s="867" t="s">
        <v>2363</v>
      </c>
      <c r="E66" s="116"/>
      <c r="F66" s="186"/>
      <c r="G66" s="186"/>
      <c r="H66" s="183"/>
      <c r="I66" s="184"/>
      <c r="L66" s="216" t="s">
        <v>322</v>
      </c>
      <c r="M66" s="217" t="s">
        <v>323</v>
      </c>
      <c r="N66" s="217" t="s">
        <v>324</v>
      </c>
      <c r="O66" s="217" t="s">
        <v>325</v>
      </c>
      <c r="P66" s="218" t="s">
        <v>326</v>
      </c>
      <c r="Q66" s="219"/>
      <c r="R66" s="220" t="s">
        <v>322</v>
      </c>
      <c r="S66" s="217" t="s">
        <v>323</v>
      </c>
      <c r="T66" s="217" t="s">
        <v>327</v>
      </c>
      <c r="U66" s="217" t="s">
        <v>325</v>
      </c>
      <c r="V66" s="218" t="s">
        <v>326</v>
      </c>
    </row>
    <row r="67" spans="1:24" x14ac:dyDescent="0.25">
      <c r="D67" s="182" t="s">
        <v>324</v>
      </c>
      <c r="E67" s="193">
        <f>+G64</f>
        <v>1</v>
      </c>
      <c r="F67" s="186"/>
      <c r="G67" s="186"/>
      <c r="H67" s="183"/>
      <c r="I67" s="184"/>
      <c r="L67" s="205" t="s">
        <v>328</v>
      </c>
      <c r="M67" s="206" t="s">
        <v>329</v>
      </c>
      <c r="N67" s="207" t="s">
        <v>330</v>
      </c>
      <c r="O67" s="208" t="s">
        <v>331</v>
      </c>
      <c r="P67" s="189" t="s">
        <v>332</v>
      </c>
      <c r="Q67" s="204"/>
      <c r="R67" s="209" t="s">
        <v>328</v>
      </c>
      <c r="S67" s="206" t="s">
        <v>333</v>
      </c>
      <c r="T67" s="179" t="s">
        <v>334</v>
      </c>
      <c r="U67" s="208" t="s">
        <v>331</v>
      </c>
      <c r="V67" s="189" t="s">
        <v>335</v>
      </c>
    </row>
    <row r="68" spans="1:24" ht="30" x14ac:dyDescent="0.25">
      <c r="D68" s="182" t="s">
        <v>327</v>
      </c>
      <c r="E68" s="193">
        <f>+F64</f>
        <v>0</v>
      </c>
      <c r="F68" s="186"/>
      <c r="G68" s="186"/>
      <c r="H68" s="183"/>
      <c r="I68" s="184"/>
      <c r="L68" s="205" t="s">
        <v>336</v>
      </c>
      <c r="M68" s="206" t="s">
        <v>329</v>
      </c>
      <c r="N68" s="207" t="s">
        <v>337</v>
      </c>
      <c r="O68" s="208" t="s">
        <v>338</v>
      </c>
      <c r="P68" s="189" t="s">
        <v>339</v>
      </c>
      <c r="Q68" s="204"/>
      <c r="R68" s="209" t="s">
        <v>336</v>
      </c>
      <c r="S68" s="206" t="s">
        <v>333</v>
      </c>
      <c r="T68" s="179" t="s">
        <v>337</v>
      </c>
      <c r="U68" s="208" t="s">
        <v>338</v>
      </c>
      <c r="V68" s="189" t="s">
        <v>340</v>
      </c>
    </row>
    <row r="69" spans="1:24" ht="16.5" thickBot="1" x14ac:dyDescent="0.3">
      <c r="C69" s="227" t="s">
        <v>351</v>
      </c>
      <c r="D69" s="182"/>
      <c r="E69" s="116"/>
      <c r="F69" s="186"/>
      <c r="G69" s="186"/>
      <c r="H69" s="183"/>
      <c r="I69" s="184"/>
      <c r="J69" s="102">
        <f>990*1.12</f>
        <v>1108.8000000000002</v>
      </c>
      <c r="L69" s="210" t="s">
        <v>341</v>
      </c>
      <c r="M69" s="211" t="s">
        <v>329</v>
      </c>
      <c r="N69" s="212" t="s">
        <v>342</v>
      </c>
      <c r="O69" s="213" t="s">
        <v>343</v>
      </c>
      <c r="P69" s="214" t="s">
        <v>344</v>
      </c>
      <c r="Q69" s="204"/>
      <c r="R69" s="215" t="s">
        <v>341</v>
      </c>
      <c r="S69" s="211" t="s">
        <v>345</v>
      </c>
      <c r="T69" s="190" t="s">
        <v>346</v>
      </c>
      <c r="U69" s="213" t="s">
        <v>343</v>
      </c>
      <c r="V69" s="214" t="s">
        <v>332</v>
      </c>
    </row>
    <row r="70" spans="1:24" x14ac:dyDescent="0.25">
      <c r="D70" s="229" t="s">
        <v>352</v>
      </c>
      <c r="E70" s="116"/>
      <c r="F70" s="186"/>
      <c r="G70" s="186"/>
      <c r="H70" s="183"/>
      <c r="I70" s="184"/>
    </row>
    <row r="71" spans="1:24" x14ac:dyDescent="0.25">
      <c r="D71" s="228" t="s">
        <v>353</v>
      </c>
      <c r="E71" s="116"/>
      <c r="F71" s="186"/>
      <c r="G71" s="186"/>
      <c r="H71" s="183"/>
      <c r="I71" s="184"/>
    </row>
    <row r="72" spans="1:24" x14ac:dyDescent="0.25">
      <c r="D72" s="228" t="s">
        <v>354</v>
      </c>
      <c r="E72" s="192" t="s">
        <v>356</v>
      </c>
      <c r="F72" s="186"/>
      <c r="G72" s="186"/>
      <c r="H72" s="183"/>
      <c r="I72" s="184"/>
    </row>
    <row r="73" spans="1:24" s="170" customFormat="1" ht="16.5" customHeight="1" x14ac:dyDescent="0.3">
      <c r="A73" s="221"/>
      <c r="C73" s="191"/>
      <c r="D73" s="228" t="s">
        <v>355</v>
      </c>
      <c r="E73" s="185"/>
      <c r="F73" s="185"/>
      <c r="G73" s="185"/>
      <c r="H73" s="185"/>
      <c r="I73" s="185"/>
      <c r="K73" s="200"/>
      <c r="W73" s="200"/>
      <c r="X73" s="200"/>
    </row>
    <row r="74" spans="1:24" s="175" customFormat="1" x14ac:dyDescent="0.25">
      <c r="A74" s="197"/>
      <c r="C74" s="194" t="s">
        <v>357</v>
      </c>
      <c r="I74" s="171"/>
      <c r="J74" s="172"/>
      <c r="K74" s="172"/>
      <c r="W74" s="176"/>
      <c r="X74" s="174"/>
    </row>
    <row r="75" spans="1:24" s="175" customFormat="1" ht="46.5" x14ac:dyDescent="0.25">
      <c r="A75" s="197">
        <v>111</v>
      </c>
      <c r="C75" s="1393"/>
      <c r="D75" s="1394"/>
      <c r="E75" s="1394"/>
      <c r="F75" s="1394"/>
      <c r="G75" s="1394"/>
      <c r="H75" s="1394"/>
      <c r="I75" s="1394"/>
      <c r="J75" s="1395"/>
      <c r="K75" s="172"/>
      <c r="W75" s="176"/>
      <c r="X75" s="177"/>
    </row>
    <row r="76" spans="1:24" s="175" customFormat="1" x14ac:dyDescent="0.25">
      <c r="A76" s="197"/>
      <c r="I76" s="171"/>
      <c r="W76" s="178"/>
    </row>
    <row r="77" spans="1:24" s="173" customFormat="1" x14ac:dyDescent="0.25">
      <c r="A77" s="222"/>
      <c r="I77" s="187"/>
      <c r="W77" s="179"/>
    </row>
    <row r="78" spans="1:24" s="173" customFormat="1" x14ac:dyDescent="0.25">
      <c r="A78" s="222"/>
      <c r="I78" s="187"/>
      <c r="W78" s="188"/>
    </row>
    <row r="79" spans="1:24" s="173" customFormat="1" ht="18" customHeight="1" x14ac:dyDescent="0.25">
      <c r="A79" s="222"/>
      <c r="I79" s="187"/>
      <c r="W79" s="188"/>
    </row>
    <row r="80" spans="1:24" s="173" customFormat="1" x14ac:dyDescent="0.25">
      <c r="A80" s="222"/>
      <c r="I80" s="187"/>
      <c r="W80" s="188"/>
    </row>
  </sheetData>
  <mergeCells count="98">
    <mergeCell ref="E5:F5"/>
    <mergeCell ref="G5:I5"/>
    <mergeCell ref="E6:F6"/>
    <mergeCell ref="E7:F7"/>
    <mergeCell ref="C10:D11"/>
    <mergeCell ref="E10:E11"/>
    <mergeCell ref="F10:H10"/>
    <mergeCell ref="I10:J11"/>
    <mergeCell ref="C12:D12"/>
    <mergeCell ref="C13:D13"/>
    <mergeCell ref="I13:J13"/>
    <mergeCell ref="C14:D14"/>
    <mergeCell ref="C31:D31"/>
    <mergeCell ref="I31:J31"/>
    <mergeCell ref="C21:D21"/>
    <mergeCell ref="C22:D22"/>
    <mergeCell ref="C28:D28"/>
    <mergeCell ref="C29:D29"/>
    <mergeCell ref="C30:D30"/>
    <mergeCell ref="C23:D23"/>
    <mergeCell ref="C24:D24"/>
    <mergeCell ref="C25:D25"/>
    <mergeCell ref="C26:D26"/>
    <mergeCell ref="C27:D27"/>
    <mergeCell ref="C32:D32"/>
    <mergeCell ref="I32:J32"/>
    <mergeCell ref="C40:D40"/>
    <mergeCell ref="I40:J40"/>
    <mergeCell ref="C41:D41"/>
    <mergeCell ref="I41:J41"/>
    <mergeCell ref="C35:D35"/>
    <mergeCell ref="I35:J35"/>
    <mergeCell ref="C36:D36"/>
    <mergeCell ref="I36:J36"/>
    <mergeCell ref="C33:D33"/>
    <mergeCell ref="I33:J33"/>
    <mergeCell ref="C34:D34"/>
    <mergeCell ref="I34:J34"/>
    <mergeCell ref="C42:D42"/>
    <mergeCell ref="I42:J42"/>
    <mergeCell ref="C37:D37"/>
    <mergeCell ref="I37:J37"/>
    <mergeCell ref="C38:D38"/>
    <mergeCell ref="I38:J38"/>
    <mergeCell ref="C39:D39"/>
    <mergeCell ref="I39:J39"/>
    <mergeCell ref="C46:D46"/>
    <mergeCell ref="I46:J46"/>
    <mergeCell ref="C47:D47"/>
    <mergeCell ref="I47:J47"/>
    <mergeCell ref="C43:D43"/>
    <mergeCell ref="I43:J43"/>
    <mergeCell ref="C44:D44"/>
    <mergeCell ref="I44:J44"/>
    <mergeCell ref="C45:D45"/>
    <mergeCell ref="I45:J45"/>
    <mergeCell ref="C51:D51"/>
    <mergeCell ref="I51:J51"/>
    <mergeCell ref="C52:D52"/>
    <mergeCell ref="I52:J52"/>
    <mergeCell ref="C53:D53"/>
    <mergeCell ref="I53:J53"/>
    <mergeCell ref="C48:D48"/>
    <mergeCell ref="I48:J48"/>
    <mergeCell ref="C49:D49"/>
    <mergeCell ref="I49:J49"/>
    <mergeCell ref="C50:D50"/>
    <mergeCell ref="I50:J50"/>
    <mergeCell ref="L63:P63"/>
    <mergeCell ref="R63:V63"/>
    <mergeCell ref="F64:F65"/>
    <mergeCell ref="G64:G65"/>
    <mergeCell ref="I64:I65"/>
    <mergeCell ref="L65:P65"/>
    <mergeCell ref="R65:V65"/>
    <mergeCell ref="C61:D61"/>
    <mergeCell ref="I61:J61"/>
    <mergeCell ref="C75:J75"/>
    <mergeCell ref="C15:D15"/>
    <mergeCell ref="C16:D16"/>
    <mergeCell ref="C17:D17"/>
    <mergeCell ref="C18:D18"/>
    <mergeCell ref="C19:D19"/>
    <mergeCell ref="C20:D20"/>
    <mergeCell ref="C60:D60"/>
    <mergeCell ref="I60:J60"/>
    <mergeCell ref="C57:D57"/>
    <mergeCell ref="I57:J57"/>
    <mergeCell ref="C58:D58"/>
    <mergeCell ref="I58:J58"/>
    <mergeCell ref="C59:D59"/>
    <mergeCell ref="I59:J59"/>
    <mergeCell ref="C54:D54"/>
    <mergeCell ref="I54:J54"/>
    <mergeCell ref="C55:D55"/>
    <mergeCell ref="I55:J55"/>
    <mergeCell ref="C56:D56"/>
    <mergeCell ref="I56:J56"/>
  </mergeCells>
  <conditionalFormatting sqref="C13:D60">
    <cfRule type="duplicateValues" dxfId="28" priority="1"/>
    <cfRule type="duplicateValues" dxfId="27" priority="573"/>
    <cfRule type="duplicateValues" dxfId="26" priority="574"/>
  </conditionalFormatting>
  <dataValidations count="1">
    <dataValidation type="list" allowBlank="1" showInputMessage="1" showErrorMessage="1" sqref="E13:E62" xr:uid="{00000000-0002-0000-4A00-000000000000}">
      <formula1>$G$6:$G$8</formula1>
    </dataValidation>
  </dataValidations>
  <pageMargins left="0.7" right="0.7" top="0.75" bottom="0.75" header="0.3" footer="0.3"/>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00CC66"/>
  </sheetPr>
  <dimension ref="A1:R40"/>
  <sheetViews>
    <sheetView tabSelected="1" topLeftCell="A4" workbookViewId="0">
      <selection activeCell="A4" sqref="A1:XFD1048576"/>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6.42578125" customWidth="1"/>
    <col min="17" max="17" width="20.42578125"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548" t="s">
        <v>2561</v>
      </c>
    </row>
    <row r="3" spans="1:17" ht="18.75" x14ac:dyDescent="0.3">
      <c r="D3" s="99"/>
      <c r="E3" s="99"/>
      <c r="F3" s="99"/>
      <c r="G3" s="99"/>
      <c r="H3" s="99"/>
      <c r="I3" s="99"/>
      <c r="J3" s="99"/>
      <c r="K3" s="99"/>
      <c r="L3" s="99"/>
      <c r="M3" s="99"/>
      <c r="N3" s="99"/>
      <c r="O3" s="99"/>
      <c r="P3" s="99"/>
      <c r="Q3" s="1549"/>
    </row>
    <row r="4" spans="1:17" s="56" customFormat="1" ht="15.75" x14ac:dyDescent="0.25">
      <c r="A4" s="75"/>
      <c r="B4" s="53" t="s">
        <v>84</v>
      </c>
      <c r="C4" s="53"/>
      <c r="D4" s="56" t="s">
        <v>150</v>
      </c>
      <c r="P4" s="72" t="s">
        <v>154</v>
      </c>
      <c r="Q4" s="1550"/>
    </row>
    <row r="5" spans="1:17" s="56" customFormat="1" ht="16.5" thickBot="1" x14ac:dyDescent="0.3">
      <c r="A5" s="75"/>
      <c r="B5" s="53" t="s">
        <v>85</v>
      </c>
      <c r="C5" s="53"/>
      <c r="D5" s="56" t="s">
        <v>3078</v>
      </c>
      <c r="H5" s="1177" t="s">
        <v>162</v>
      </c>
      <c r="I5" s="1177"/>
      <c r="J5" s="1177"/>
      <c r="K5" s="1177"/>
      <c r="L5" s="287"/>
      <c r="M5" s="287" t="s">
        <v>147</v>
      </c>
      <c r="N5" s="1177"/>
      <c r="O5" s="1177"/>
      <c r="P5" s="1177"/>
      <c r="Q5" s="129"/>
    </row>
    <row r="6" spans="1:17" s="56" customFormat="1" ht="15.75" x14ac:dyDescent="0.25">
      <c r="A6" s="75"/>
      <c r="B6" s="53" t="s">
        <v>86</v>
      </c>
      <c r="C6" s="53"/>
      <c r="D6" s="72" t="s">
        <v>1239</v>
      </c>
      <c r="H6" s="1181" t="s">
        <v>161</v>
      </c>
      <c r="I6" s="1181"/>
      <c r="J6" s="1181"/>
      <c r="K6" s="1181"/>
      <c r="L6" s="288"/>
      <c r="M6" s="288"/>
      <c r="N6" s="1177"/>
      <c r="O6" s="1177"/>
      <c r="P6" s="1177"/>
      <c r="Q6" s="986" t="s">
        <v>159</v>
      </c>
    </row>
    <row r="7" spans="1:17" s="56" customFormat="1" ht="15.75" x14ac:dyDescent="0.25">
      <c r="A7" s="75"/>
      <c r="B7" s="53" t="s">
        <v>87</v>
      </c>
      <c r="C7" s="53"/>
      <c r="D7" s="56" t="s">
        <v>151</v>
      </c>
      <c r="E7" s="72" t="s">
        <v>163</v>
      </c>
      <c r="H7" s="1178">
        <v>45162</v>
      </c>
      <c r="I7" s="1179"/>
      <c r="J7" s="1179"/>
      <c r="K7" s="1179"/>
      <c r="L7" s="1178">
        <v>45162</v>
      </c>
      <c r="M7" s="1178"/>
      <c r="N7" s="1178" t="s">
        <v>168</v>
      </c>
      <c r="O7" s="1179"/>
      <c r="P7" s="1179"/>
      <c r="Q7" s="987" t="s">
        <v>160</v>
      </c>
    </row>
    <row r="8" spans="1:17" s="56" customFormat="1" ht="16.5" thickBot="1" x14ac:dyDescent="0.3">
      <c r="A8" s="75"/>
      <c r="B8" s="53" t="s">
        <v>88</v>
      </c>
      <c r="C8" s="53"/>
      <c r="D8" s="56" t="s">
        <v>152</v>
      </c>
      <c r="E8" s="72" t="s">
        <v>163</v>
      </c>
      <c r="H8" s="1178">
        <f>+H7+20</f>
        <v>45182</v>
      </c>
      <c r="I8" s="1179"/>
      <c r="J8" s="1179"/>
      <c r="K8" s="1179"/>
      <c r="L8" s="1178">
        <f>+L7+1</f>
        <v>45163</v>
      </c>
      <c r="M8" s="1178"/>
      <c r="N8" s="1178"/>
      <c r="O8" s="1179"/>
      <c r="P8" s="1179"/>
      <c r="Q8" s="988"/>
    </row>
    <row r="9" spans="1:17" s="56" customFormat="1" ht="17.25" x14ac:dyDescent="0.25">
      <c r="A9" s="75">
        <v>1</v>
      </c>
      <c r="B9" s="1187" t="s">
        <v>166</v>
      </c>
      <c r="C9" s="1187"/>
      <c r="D9" s="1188"/>
      <c r="E9" s="1188"/>
      <c r="F9" s="1188"/>
      <c r="G9" s="1188"/>
      <c r="H9" s="1188"/>
      <c r="I9" s="1188"/>
      <c r="J9" s="1188"/>
      <c r="K9" s="1188"/>
      <c r="L9" s="1188"/>
      <c r="M9" s="1188"/>
      <c r="N9" s="1188"/>
      <c r="O9" s="1188"/>
      <c r="P9" s="1188"/>
      <c r="Q9" s="1188"/>
    </row>
    <row r="10" spans="1:17" s="56" customFormat="1" ht="33" x14ac:dyDescent="0.25">
      <c r="A10" s="75">
        <v>11</v>
      </c>
      <c r="B10" s="1187"/>
      <c r="C10" s="1187"/>
      <c r="D10" s="1188" t="s">
        <v>1240</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169</v>
      </c>
      <c r="E13" s="757" t="s">
        <v>2057</v>
      </c>
      <c r="H13" s="88"/>
      <c r="I13" s="89" t="s">
        <v>155</v>
      </c>
      <c r="K13" s="88"/>
      <c r="L13" s="88"/>
      <c r="N13" s="95" t="s">
        <v>134</v>
      </c>
      <c r="O13" s="89"/>
    </row>
    <row r="14" spans="1:17" s="86" customFormat="1" ht="12.75" x14ac:dyDescent="0.2">
      <c r="A14" s="754"/>
      <c r="B14" s="84" t="s">
        <v>140</v>
      </c>
      <c r="C14" s="86" t="s">
        <v>92</v>
      </c>
      <c r="D14" s="86" t="s">
        <v>170</v>
      </c>
      <c r="H14" s="88"/>
      <c r="I14" s="89" t="s">
        <v>147</v>
      </c>
      <c r="J14" s="87"/>
      <c r="K14" s="88"/>
      <c r="L14" s="88"/>
      <c r="M14" s="96" t="s">
        <v>136</v>
      </c>
      <c r="N14" s="93" t="s">
        <v>157</v>
      </c>
      <c r="O14" s="89"/>
    </row>
    <row r="15" spans="1:17" s="86" customFormat="1" ht="12.75" x14ac:dyDescent="0.2">
      <c r="A15" s="754"/>
      <c r="B15" s="84" t="s">
        <v>136</v>
      </c>
      <c r="C15" s="86" t="s">
        <v>93</v>
      </c>
      <c r="D15" s="86" t="s">
        <v>171</v>
      </c>
      <c r="H15" s="88"/>
      <c r="I15" s="89" t="s">
        <v>148</v>
      </c>
      <c r="J15" s="87"/>
      <c r="K15" s="88"/>
      <c r="L15" s="88"/>
      <c r="M15" s="96" t="s">
        <v>137</v>
      </c>
      <c r="N15" s="93" t="s">
        <v>156</v>
      </c>
      <c r="O15" s="89"/>
    </row>
    <row r="16" spans="1:17" s="86" customFormat="1" ht="12.75" x14ac:dyDescent="0.2">
      <c r="A16" s="754"/>
      <c r="C16" s="84"/>
      <c r="D16" s="86" t="s">
        <v>172</v>
      </c>
      <c r="H16" s="88"/>
      <c r="I16" s="89"/>
      <c r="J16" s="87"/>
      <c r="K16" s="88"/>
      <c r="L16" s="88"/>
      <c r="M16" s="96" t="s">
        <v>138</v>
      </c>
      <c r="N16" s="95" t="s">
        <v>135</v>
      </c>
      <c r="O16" s="89"/>
    </row>
    <row r="17" spans="1:18" s="86" customFormat="1" ht="13.5"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
      <c r="C20" s="1202"/>
      <c r="D20" s="1261"/>
      <c r="E20" s="109"/>
      <c r="F20" s="110"/>
      <c r="G20" s="110"/>
      <c r="H20" s="110"/>
      <c r="I20" s="110"/>
      <c r="J20" s="110"/>
      <c r="K20" s="110"/>
      <c r="L20" s="111"/>
      <c r="M20" s="117"/>
      <c r="N20" s="109"/>
      <c r="O20" s="110"/>
      <c r="P20" s="110"/>
      <c r="Q20" s="108"/>
      <c r="R20"/>
    </row>
    <row r="21" spans="1:18" s="56" customFormat="1" ht="16.5" customHeight="1" x14ac:dyDescent="0.25">
      <c r="A21" s="75"/>
      <c r="C21" s="1454" t="s">
        <v>1081</v>
      </c>
      <c r="D21" s="1455"/>
      <c r="E21" s="118"/>
      <c r="F21" s="119"/>
      <c r="G21" s="119"/>
      <c r="H21" s="119"/>
      <c r="I21" s="119"/>
      <c r="J21" s="119"/>
      <c r="K21" s="119"/>
      <c r="L21" s="107" t="s">
        <v>1186</v>
      </c>
      <c r="M21" s="112">
        <v>1</v>
      </c>
      <c r="N21" s="118"/>
      <c r="O21" s="119"/>
      <c r="P21" s="119"/>
      <c r="Q21" s="120"/>
      <c r="R21"/>
    </row>
    <row r="22" spans="1:18" s="56" customFormat="1" ht="33.75" customHeight="1" x14ac:dyDescent="0.25">
      <c r="A22" s="75">
        <v>11</v>
      </c>
      <c r="B22" s="103"/>
      <c r="C22" s="1264" t="s">
        <v>1241</v>
      </c>
      <c r="D22" s="1265"/>
      <c r="E22" s="118"/>
      <c r="F22" s="119"/>
      <c r="G22" s="119"/>
      <c r="H22" s="119"/>
      <c r="I22" s="119"/>
      <c r="J22" s="119"/>
      <c r="K22" s="119"/>
      <c r="L22" s="107" t="s">
        <v>1186</v>
      </c>
      <c r="M22" s="121"/>
      <c r="N22" s="118"/>
      <c r="O22" s="119"/>
      <c r="P22" s="119"/>
      <c r="Q22" s="120"/>
    </row>
    <row r="23" spans="1:18" s="56" customFormat="1" ht="16.5" customHeight="1" x14ac:dyDescent="0.25">
      <c r="A23" s="75"/>
      <c r="B23" s="103"/>
      <c r="C23" s="1264" t="s">
        <v>1166</v>
      </c>
      <c r="D23" s="1265"/>
      <c r="E23" s="118"/>
      <c r="F23" s="119"/>
      <c r="G23" s="119"/>
      <c r="H23" s="119"/>
      <c r="I23" s="119"/>
      <c r="J23" s="119"/>
      <c r="K23" s="119"/>
      <c r="L23" s="123"/>
      <c r="M23" s="121"/>
      <c r="N23" s="118"/>
      <c r="O23" s="119"/>
      <c r="P23" s="119"/>
      <c r="Q23" s="120"/>
    </row>
    <row r="24" spans="1:18" s="56" customFormat="1" ht="16.5" customHeight="1" x14ac:dyDescent="0.25">
      <c r="A24" s="75"/>
      <c r="B24" s="103"/>
      <c r="C24" s="1264" t="s">
        <v>1167</v>
      </c>
      <c r="D24" s="1265"/>
      <c r="E24" s="118"/>
      <c r="F24" s="119"/>
      <c r="G24" s="119"/>
      <c r="H24" s="119"/>
      <c r="I24" s="119"/>
      <c r="J24" s="119"/>
      <c r="K24" s="119"/>
      <c r="L24" s="107" t="s">
        <v>1186</v>
      </c>
      <c r="M24" s="121"/>
      <c r="N24" s="118"/>
      <c r="O24" s="119"/>
      <c r="P24" s="119"/>
      <c r="Q24" s="120"/>
    </row>
    <row r="25" spans="1:18" s="56" customFormat="1" ht="18" customHeight="1" x14ac:dyDescent="0.25">
      <c r="A25" s="75">
        <v>1</v>
      </c>
      <c r="B25" s="103"/>
      <c r="C25" s="1264" t="s">
        <v>1168</v>
      </c>
      <c r="D25" s="1265"/>
      <c r="E25" s="118"/>
      <c r="F25" s="119"/>
      <c r="G25" s="119"/>
      <c r="H25" s="119"/>
      <c r="I25" s="119"/>
      <c r="J25" s="119"/>
      <c r="K25" s="119"/>
      <c r="L25" s="107" t="s">
        <v>1186</v>
      </c>
      <c r="M25" s="121"/>
      <c r="N25" s="118"/>
      <c r="O25" s="119"/>
      <c r="P25" s="119"/>
      <c r="Q25" s="120"/>
    </row>
    <row r="26" spans="1:18" s="56" customFormat="1" ht="17.25" customHeight="1" x14ac:dyDescent="0.25">
      <c r="A26" s="75">
        <v>1</v>
      </c>
      <c r="B26" s="103"/>
      <c r="C26" s="1264" t="s">
        <v>1169</v>
      </c>
      <c r="D26" s="1265"/>
      <c r="E26" s="118"/>
      <c r="F26" s="119"/>
      <c r="G26" s="119"/>
      <c r="H26" s="119"/>
      <c r="I26" s="119"/>
      <c r="J26" s="119"/>
      <c r="K26" s="119"/>
      <c r="L26" s="107" t="s">
        <v>1186</v>
      </c>
      <c r="M26" s="121"/>
      <c r="N26" s="118"/>
      <c r="O26" s="119"/>
      <c r="P26" s="119"/>
      <c r="Q26" s="120"/>
    </row>
    <row r="27" spans="1:18" s="56" customFormat="1" ht="15.75" customHeight="1" x14ac:dyDescent="0.25">
      <c r="A27" s="75"/>
      <c r="B27" s="103"/>
      <c r="C27" s="1264" t="s">
        <v>1170</v>
      </c>
      <c r="D27" s="1265"/>
      <c r="E27" s="118"/>
      <c r="F27" s="119"/>
      <c r="G27" s="119"/>
      <c r="H27" s="119"/>
      <c r="I27" s="119"/>
      <c r="J27" s="119"/>
      <c r="K27" s="119"/>
      <c r="L27" s="107" t="s">
        <v>1186</v>
      </c>
      <c r="M27" s="121"/>
      <c r="N27" s="118"/>
      <c r="O27" s="119"/>
      <c r="P27" s="119"/>
      <c r="Q27" s="120"/>
    </row>
    <row r="28" spans="1:18" s="56" customFormat="1" ht="15.75" customHeight="1" x14ac:dyDescent="0.25">
      <c r="A28" s="75"/>
      <c r="B28" s="103"/>
      <c r="C28" s="1264" t="s">
        <v>1181</v>
      </c>
      <c r="D28" s="1265"/>
      <c r="E28" s="118"/>
      <c r="F28" s="119"/>
      <c r="G28" s="119"/>
      <c r="H28" s="119"/>
      <c r="I28" s="119"/>
      <c r="J28" s="119"/>
      <c r="K28" s="119"/>
      <c r="L28" s="107" t="s">
        <v>1186</v>
      </c>
      <c r="M28" s="121"/>
      <c r="N28" s="118"/>
      <c r="O28" s="119"/>
      <c r="P28" s="119"/>
      <c r="Q28" s="120"/>
    </row>
    <row r="29" spans="1:18" s="56" customFormat="1" ht="15.75" customHeight="1" x14ac:dyDescent="0.25">
      <c r="A29" s="75"/>
      <c r="B29" s="103"/>
      <c r="C29" s="1264" t="s">
        <v>1171</v>
      </c>
      <c r="D29" s="1265"/>
      <c r="E29" s="118"/>
      <c r="F29" s="119"/>
      <c r="G29" s="119"/>
      <c r="H29" s="119"/>
      <c r="I29" s="119"/>
      <c r="J29" s="119"/>
      <c r="K29" s="119"/>
      <c r="L29" s="107" t="s">
        <v>1186</v>
      </c>
      <c r="M29" s="121"/>
      <c r="N29" s="118"/>
      <c r="O29" s="119"/>
      <c r="P29" s="119"/>
      <c r="Q29" s="120"/>
    </row>
    <row r="30" spans="1:18" s="56" customFormat="1" ht="48.75" x14ac:dyDescent="0.25">
      <c r="A30" s="75">
        <v>111</v>
      </c>
      <c r="B30" s="103"/>
      <c r="C30" s="1264" t="s">
        <v>3012</v>
      </c>
      <c r="D30" s="1265"/>
      <c r="E30" s="118"/>
      <c r="F30" s="119"/>
      <c r="G30" s="119"/>
      <c r="H30" s="119"/>
      <c r="I30" s="119"/>
      <c r="J30" s="119"/>
      <c r="K30" s="119"/>
      <c r="L30" s="107" t="s">
        <v>1186</v>
      </c>
      <c r="M30" s="121"/>
      <c r="N30" s="118"/>
      <c r="O30" s="119"/>
      <c r="P30" s="119"/>
      <c r="Q30" s="120"/>
    </row>
    <row r="31" spans="1:18" s="56" customFormat="1" ht="48.75" x14ac:dyDescent="0.25">
      <c r="A31" s="75">
        <v>111</v>
      </c>
      <c r="B31" s="103"/>
      <c r="C31" s="1264" t="s">
        <v>3013</v>
      </c>
      <c r="D31" s="1265"/>
      <c r="E31" s="118"/>
      <c r="F31" s="119"/>
      <c r="G31" s="119"/>
      <c r="H31" s="119"/>
      <c r="I31" s="119"/>
      <c r="J31" s="119"/>
      <c r="K31" s="119"/>
      <c r="L31" s="107"/>
      <c r="M31" s="121"/>
      <c r="N31" s="118"/>
      <c r="O31" s="119"/>
      <c r="P31" s="119"/>
      <c r="Q31" s="120"/>
    </row>
    <row r="32" spans="1:18" s="56" customFormat="1" ht="18" customHeight="1" x14ac:dyDescent="0.25">
      <c r="A32" s="75">
        <v>1</v>
      </c>
      <c r="B32" s="103"/>
      <c r="C32" s="1264" t="s">
        <v>1242</v>
      </c>
      <c r="D32" s="1265"/>
      <c r="E32" s="118"/>
      <c r="F32" s="119"/>
      <c r="G32" s="119"/>
      <c r="H32" s="119"/>
      <c r="I32" s="119"/>
      <c r="J32" s="119"/>
      <c r="K32" s="119"/>
      <c r="L32" s="107" t="s">
        <v>1186</v>
      </c>
      <c r="M32" s="121"/>
      <c r="N32" s="118"/>
      <c r="O32" s="119"/>
      <c r="P32" s="119"/>
      <c r="Q32" s="120"/>
    </row>
    <row r="33" spans="1:18" s="56" customFormat="1" ht="16.5" thickBot="1" x14ac:dyDescent="0.3">
      <c r="A33" s="75"/>
      <c r="B33" s="103"/>
      <c r="C33" s="1206"/>
      <c r="D33" s="1207"/>
      <c r="E33" s="124"/>
      <c r="F33" s="125"/>
      <c r="G33" s="125"/>
      <c r="H33" s="125"/>
      <c r="I33" s="125"/>
      <c r="J33" s="125"/>
      <c r="K33" s="125"/>
      <c r="L33" s="126"/>
      <c r="M33" s="127"/>
      <c r="N33" s="124"/>
      <c r="O33" s="125"/>
      <c r="P33" s="125"/>
      <c r="Q33" s="128"/>
      <c r="R33"/>
    </row>
    <row r="34" spans="1:18" s="56" customFormat="1" ht="16.5" thickBot="1" x14ac:dyDescent="0.3">
      <c r="A34" s="75"/>
      <c r="C34" s="1208" t="s">
        <v>236</v>
      </c>
      <c r="D34" s="1208"/>
      <c r="Q34" s="129"/>
      <c r="R34"/>
    </row>
    <row r="35" spans="1:18" s="56" customFormat="1" ht="49.5" thickBot="1" x14ac:dyDescent="0.3">
      <c r="A35" s="75">
        <v>111</v>
      </c>
      <c r="C35" s="1182"/>
      <c r="D35" s="1183"/>
      <c r="E35" s="1183"/>
      <c r="F35" s="1183"/>
      <c r="G35" s="1183"/>
      <c r="H35" s="1183"/>
      <c r="I35" s="1183"/>
      <c r="J35" s="1183"/>
      <c r="K35" s="1183"/>
      <c r="L35" s="1183"/>
      <c r="M35" s="1183"/>
      <c r="N35" s="1183"/>
      <c r="O35" s="1183"/>
      <c r="P35" s="1183"/>
      <c r="Q35" s="1184"/>
      <c r="R35"/>
    </row>
    <row r="36" spans="1:18" s="56" customFormat="1" ht="15.75" x14ac:dyDescent="0.25">
      <c r="A36" s="75"/>
      <c r="Q36" s="129"/>
      <c r="R36"/>
    </row>
    <row r="37" spans="1:18" s="56" customFormat="1" ht="15.75" x14ac:dyDescent="0.25">
      <c r="A37" s="75"/>
      <c r="Q37" s="129"/>
      <c r="R37"/>
    </row>
    <row r="38" spans="1:18" s="56" customFormat="1" ht="15.75" x14ac:dyDescent="0.25">
      <c r="A38" s="75"/>
      <c r="Q38" s="129"/>
      <c r="R38"/>
    </row>
    <row r="39" spans="1:18" s="56" customFormat="1" ht="15.75" x14ac:dyDescent="0.25">
      <c r="A39" s="75"/>
      <c r="Q39" s="129"/>
      <c r="R39"/>
    </row>
    <row r="40" spans="1:18" s="56" customFormat="1" ht="15.75" x14ac:dyDescent="0.25">
      <c r="A40" s="75"/>
      <c r="Q40" s="129"/>
      <c r="R40"/>
    </row>
  </sheetData>
  <mergeCells count="38">
    <mergeCell ref="D1:P1"/>
    <mergeCell ref="D2:P2"/>
    <mergeCell ref="Q2:Q4"/>
    <mergeCell ref="H5:K5"/>
    <mergeCell ref="N5:P5"/>
    <mergeCell ref="Q18:Q19"/>
    <mergeCell ref="B9:C10"/>
    <mergeCell ref="D9:Q9"/>
    <mergeCell ref="D10:Q10"/>
    <mergeCell ref="H6:K6"/>
    <mergeCell ref="N6:P6"/>
    <mergeCell ref="H7:K7"/>
    <mergeCell ref="L7:M7"/>
    <mergeCell ref="N7:P7"/>
    <mergeCell ref="H8:K8"/>
    <mergeCell ref="L8:M8"/>
    <mergeCell ref="N8:P8"/>
    <mergeCell ref="C20:D20"/>
    <mergeCell ref="C21:D21"/>
    <mergeCell ref="C22:D22"/>
    <mergeCell ref="N18:P18"/>
    <mergeCell ref="B12:D12"/>
    <mergeCell ref="C18:D19"/>
    <mergeCell ref="E18:K18"/>
    <mergeCell ref="L18:M19"/>
    <mergeCell ref="C23:D23"/>
    <mergeCell ref="C24:D24"/>
    <mergeCell ref="C25:D25"/>
    <mergeCell ref="C26:D26"/>
    <mergeCell ref="C27:D27"/>
    <mergeCell ref="C28:D28"/>
    <mergeCell ref="C32:D32"/>
    <mergeCell ref="C35:Q35"/>
    <mergeCell ref="C29:D29"/>
    <mergeCell ref="C30:D30"/>
    <mergeCell ref="C31:D31"/>
    <mergeCell ref="C33:D33"/>
    <mergeCell ref="C34:D34"/>
  </mergeCells>
  <conditionalFormatting sqref="C22:D32">
    <cfRule type="duplicateValues" dxfId="25" priority="576"/>
  </conditionalFormatting>
  <dataValidations count="1">
    <dataValidation type="list" allowBlank="1" showInputMessage="1" showErrorMessage="1" sqref="Q21:Q31 Q32" xr:uid="{00000000-0002-0000-4B00-000000000000}">
      <formula1>$I$13:$I$15</formula1>
    </dataValidation>
  </dataValidations>
  <pageMargins left="0.7" right="0.7" top="0.75" bottom="0.75" header="0.3" footer="0.3"/>
  <pageSetup paperSize="9" orientation="portrait"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00B050"/>
  </sheetPr>
  <dimension ref="A1:S35"/>
  <sheetViews>
    <sheetView topLeftCell="A4" workbookViewId="0">
      <selection activeCell="A4" sqref="A1:XFD1048576"/>
    </sheetView>
  </sheetViews>
  <sheetFormatPr baseColWidth="10" defaultRowHeight="18.75" customHeight="1" x14ac:dyDescent="0.25"/>
  <cols>
    <col min="1" max="1" width="3.7109375" style="788" customWidth="1"/>
    <col min="2" max="2" width="27.7109375" style="824" customWidth="1"/>
    <col min="3" max="3" width="15.85546875" style="817" customWidth="1"/>
    <col min="4" max="4" width="82" style="825" customWidth="1"/>
    <col min="5" max="5" width="18.42578125" style="144" customWidth="1"/>
    <col min="6" max="6" width="16.42578125" style="144" customWidth="1"/>
    <col min="7" max="7" width="22.28515625" style="144" customWidth="1"/>
    <col min="8" max="8" width="21.28515625" style="144" customWidth="1"/>
    <col min="9" max="256" width="11.42578125" style="144"/>
    <col min="257" max="257" width="3.7109375" style="144" customWidth="1"/>
    <col min="258" max="258" width="27.7109375" style="144" customWidth="1"/>
    <col min="259" max="259" width="15.85546875" style="144" customWidth="1"/>
    <col min="260" max="260" width="82" style="144" customWidth="1"/>
    <col min="261" max="261" width="13.7109375" style="144" customWidth="1"/>
    <col min="262" max="262" width="16.42578125" style="144" customWidth="1"/>
    <col min="263" max="263" width="22.28515625" style="144" customWidth="1"/>
    <col min="264" max="264" width="21.28515625" style="144" customWidth="1"/>
    <col min="265" max="512" width="11.42578125" style="144"/>
    <col min="513" max="513" width="3.7109375" style="144" customWidth="1"/>
    <col min="514" max="514" width="27.7109375" style="144" customWidth="1"/>
    <col min="515" max="515" width="15.85546875" style="144" customWidth="1"/>
    <col min="516" max="516" width="82" style="144" customWidth="1"/>
    <col min="517" max="517" width="13.7109375" style="144" customWidth="1"/>
    <col min="518" max="518" width="16.42578125" style="144" customWidth="1"/>
    <col min="519" max="519" width="22.28515625" style="144" customWidth="1"/>
    <col min="520" max="520" width="21.28515625" style="144" customWidth="1"/>
    <col min="521" max="768" width="11.42578125" style="144"/>
    <col min="769" max="769" width="3.7109375" style="144" customWidth="1"/>
    <col min="770" max="770" width="27.7109375" style="144" customWidth="1"/>
    <col min="771" max="771" width="15.85546875" style="144" customWidth="1"/>
    <col min="772" max="772" width="82" style="144" customWidth="1"/>
    <col min="773" max="773" width="13.7109375" style="144" customWidth="1"/>
    <col min="774" max="774" width="16.42578125" style="144" customWidth="1"/>
    <col min="775" max="775" width="22.28515625" style="144" customWidth="1"/>
    <col min="776" max="776" width="21.28515625" style="144" customWidth="1"/>
    <col min="777" max="1024" width="11.42578125" style="144"/>
    <col min="1025" max="1025" width="3.7109375" style="144" customWidth="1"/>
    <col min="1026" max="1026" width="27.7109375" style="144" customWidth="1"/>
    <col min="1027" max="1027" width="15.85546875" style="144" customWidth="1"/>
    <col min="1028" max="1028" width="82" style="144" customWidth="1"/>
    <col min="1029" max="1029" width="13.7109375" style="144" customWidth="1"/>
    <col min="1030" max="1030" width="16.42578125" style="144" customWidth="1"/>
    <col min="1031" max="1031" width="22.28515625" style="144" customWidth="1"/>
    <col min="1032" max="1032" width="21.28515625" style="144" customWidth="1"/>
    <col min="1033" max="1280" width="11.42578125" style="144"/>
    <col min="1281" max="1281" width="3.7109375" style="144" customWidth="1"/>
    <col min="1282" max="1282" width="27.7109375" style="144" customWidth="1"/>
    <col min="1283" max="1283" width="15.85546875" style="144" customWidth="1"/>
    <col min="1284" max="1284" width="82" style="144" customWidth="1"/>
    <col min="1285" max="1285" width="13.7109375" style="144" customWidth="1"/>
    <col min="1286" max="1286" width="16.42578125" style="144" customWidth="1"/>
    <col min="1287" max="1287" width="22.28515625" style="144" customWidth="1"/>
    <col min="1288" max="1288" width="21.28515625" style="144" customWidth="1"/>
    <col min="1289" max="1536" width="11.42578125" style="144"/>
    <col min="1537" max="1537" width="3.7109375" style="144" customWidth="1"/>
    <col min="1538" max="1538" width="27.7109375" style="144" customWidth="1"/>
    <col min="1539" max="1539" width="15.85546875" style="144" customWidth="1"/>
    <col min="1540" max="1540" width="82" style="144" customWidth="1"/>
    <col min="1541" max="1541" width="13.7109375" style="144" customWidth="1"/>
    <col min="1542" max="1542" width="16.42578125" style="144" customWidth="1"/>
    <col min="1543" max="1543" width="22.28515625" style="144" customWidth="1"/>
    <col min="1544" max="1544" width="21.28515625" style="144" customWidth="1"/>
    <col min="1545" max="1792" width="11.42578125" style="144"/>
    <col min="1793" max="1793" width="3.7109375" style="144" customWidth="1"/>
    <col min="1794" max="1794" width="27.7109375" style="144" customWidth="1"/>
    <col min="1795" max="1795" width="15.85546875" style="144" customWidth="1"/>
    <col min="1796" max="1796" width="82" style="144" customWidth="1"/>
    <col min="1797" max="1797" width="13.7109375" style="144" customWidth="1"/>
    <col min="1798" max="1798" width="16.42578125" style="144" customWidth="1"/>
    <col min="1799" max="1799" width="22.28515625" style="144" customWidth="1"/>
    <col min="1800" max="1800" width="21.28515625" style="144" customWidth="1"/>
    <col min="1801" max="2048" width="11.42578125" style="144"/>
    <col min="2049" max="2049" width="3.7109375" style="144" customWidth="1"/>
    <col min="2050" max="2050" width="27.7109375" style="144" customWidth="1"/>
    <col min="2051" max="2051" width="15.85546875" style="144" customWidth="1"/>
    <col min="2052" max="2052" width="82" style="144" customWidth="1"/>
    <col min="2053" max="2053" width="13.7109375" style="144" customWidth="1"/>
    <col min="2054" max="2054" width="16.42578125" style="144" customWidth="1"/>
    <col min="2055" max="2055" width="22.28515625" style="144" customWidth="1"/>
    <col min="2056" max="2056" width="21.28515625" style="144" customWidth="1"/>
    <col min="2057" max="2304" width="11.42578125" style="144"/>
    <col min="2305" max="2305" width="3.7109375" style="144" customWidth="1"/>
    <col min="2306" max="2306" width="27.7109375" style="144" customWidth="1"/>
    <col min="2307" max="2307" width="15.85546875" style="144" customWidth="1"/>
    <col min="2308" max="2308" width="82" style="144" customWidth="1"/>
    <col min="2309" max="2309" width="13.7109375" style="144" customWidth="1"/>
    <col min="2310" max="2310" width="16.42578125" style="144" customWidth="1"/>
    <col min="2311" max="2311" width="22.28515625" style="144" customWidth="1"/>
    <col min="2312" max="2312" width="21.28515625" style="144" customWidth="1"/>
    <col min="2313" max="2560" width="11.42578125" style="144"/>
    <col min="2561" max="2561" width="3.7109375" style="144" customWidth="1"/>
    <col min="2562" max="2562" width="27.7109375" style="144" customWidth="1"/>
    <col min="2563" max="2563" width="15.85546875" style="144" customWidth="1"/>
    <col min="2564" max="2564" width="82" style="144" customWidth="1"/>
    <col min="2565" max="2565" width="13.7109375" style="144" customWidth="1"/>
    <col min="2566" max="2566" width="16.42578125" style="144" customWidth="1"/>
    <col min="2567" max="2567" width="22.28515625" style="144" customWidth="1"/>
    <col min="2568" max="2568" width="21.28515625" style="144" customWidth="1"/>
    <col min="2569" max="2816" width="11.42578125" style="144"/>
    <col min="2817" max="2817" width="3.7109375" style="144" customWidth="1"/>
    <col min="2818" max="2818" width="27.7109375" style="144" customWidth="1"/>
    <col min="2819" max="2819" width="15.85546875" style="144" customWidth="1"/>
    <col min="2820" max="2820" width="82" style="144" customWidth="1"/>
    <col min="2821" max="2821" width="13.7109375" style="144" customWidth="1"/>
    <col min="2822" max="2822" width="16.42578125" style="144" customWidth="1"/>
    <col min="2823" max="2823" width="22.28515625" style="144" customWidth="1"/>
    <col min="2824" max="2824" width="21.28515625" style="144" customWidth="1"/>
    <col min="2825" max="3072" width="11.42578125" style="144"/>
    <col min="3073" max="3073" width="3.7109375" style="144" customWidth="1"/>
    <col min="3074" max="3074" width="27.7109375" style="144" customWidth="1"/>
    <col min="3075" max="3075" width="15.85546875" style="144" customWidth="1"/>
    <col min="3076" max="3076" width="82" style="144" customWidth="1"/>
    <col min="3077" max="3077" width="13.7109375" style="144" customWidth="1"/>
    <col min="3078" max="3078" width="16.42578125" style="144" customWidth="1"/>
    <col min="3079" max="3079" width="22.28515625" style="144" customWidth="1"/>
    <col min="3080" max="3080" width="21.28515625" style="144" customWidth="1"/>
    <col min="3081" max="3328" width="11.42578125" style="144"/>
    <col min="3329" max="3329" width="3.7109375" style="144" customWidth="1"/>
    <col min="3330" max="3330" width="27.7109375" style="144" customWidth="1"/>
    <col min="3331" max="3331" width="15.85546875" style="144" customWidth="1"/>
    <col min="3332" max="3332" width="82" style="144" customWidth="1"/>
    <col min="3333" max="3333" width="13.7109375" style="144" customWidth="1"/>
    <col min="3334" max="3334" width="16.42578125" style="144" customWidth="1"/>
    <col min="3335" max="3335" width="22.28515625" style="144" customWidth="1"/>
    <col min="3336" max="3336" width="21.28515625" style="144" customWidth="1"/>
    <col min="3337" max="3584" width="11.42578125" style="144"/>
    <col min="3585" max="3585" width="3.7109375" style="144" customWidth="1"/>
    <col min="3586" max="3586" width="27.7109375" style="144" customWidth="1"/>
    <col min="3587" max="3587" width="15.85546875" style="144" customWidth="1"/>
    <col min="3588" max="3588" width="82" style="144" customWidth="1"/>
    <col min="3589" max="3589" width="13.7109375" style="144" customWidth="1"/>
    <col min="3590" max="3590" width="16.42578125" style="144" customWidth="1"/>
    <col min="3591" max="3591" width="22.28515625" style="144" customWidth="1"/>
    <col min="3592" max="3592" width="21.28515625" style="144" customWidth="1"/>
    <col min="3593" max="3840" width="11.42578125" style="144"/>
    <col min="3841" max="3841" width="3.7109375" style="144" customWidth="1"/>
    <col min="3842" max="3842" width="27.7109375" style="144" customWidth="1"/>
    <col min="3843" max="3843" width="15.85546875" style="144" customWidth="1"/>
    <col min="3844" max="3844" width="82" style="144" customWidth="1"/>
    <col min="3845" max="3845" width="13.7109375" style="144" customWidth="1"/>
    <col min="3846" max="3846" width="16.42578125" style="144" customWidth="1"/>
    <col min="3847" max="3847" width="22.28515625" style="144" customWidth="1"/>
    <col min="3848" max="3848" width="21.28515625" style="144" customWidth="1"/>
    <col min="3849" max="4096" width="11.42578125" style="144"/>
    <col min="4097" max="4097" width="3.7109375" style="144" customWidth="1"/>
    <col min="4098" max="4098" width="27.7109375" style="144" customWidth="1"/>
    <col min="4099" max="4099" width="15.85546875" style="144" customWidth="1"/>
    <col min="4100" max="4100" width="82" style="144" customWidth="1"/>
    <col min="4101" max="4101" width="13.7109375" style="144" customWidth="1"/>
    <col min="4102" max="4102" width="16.42578125" style="144" customWidth="1"/>
    <col min="4103" max="4103" width="22.28515625" style="144" customWidth="1"/>
    <col min="4104" max="4104" width="21.28515625" style="144" customWidth="1"/>
    <col min="4105" max="4352" width="11.42578125" style="144"/>
    <col min="4353" max="4353" width="3.7109375" style="144" customWidth="1"/>
    <col min="4354" max="4354" width="27.7109375" style="144" customWidth="1"/>
    <col min="4355" max="4355" width="15.85546875" style="144" customWidth="1"/>
    <col min="4356" max="4356" width="82" style="144" customWidth="1"/>
    <col min="4357" max="4357" width="13.7109375" style="144" customWidth="1"/>
    <col min="4358" max="4358" width="16.42578125" style="144" customWidth="1"/>
    <col min="4359" max="4359" width="22.28515625" style="144" customWidth="1"/>
    <col min="4360" max="4360" width="21.28515625" style="144" customWidth="1"/>
    <col min="4361" max="4608" width="11.42578125" style="144"/>
    <col min="4609" max="4609" width="3.7109375" style="144" customWidth="1"/>
    <col min="4610" max="4610" width="27.7109375" style="144" customWidth="1"/>
    <col min="4611" max="4611" width="15.85546875" style="144" customWidth="1"/>
    <col min="4612" max="4612" width="82" style="144" customWidth="1"/>
    <col min="4613" max="4613" width="13.7109375" style="144" customWidth="1"/>
    <col min="4614" max="4614" width="16.42578125" style="144" customWidth="1"/>
    <col min="4615" max="4615" width="22.28515625" style="144" customWidth="1"/>
    <col min="4616" max="4616" width="21.28515625" style="144" customWidth="1"/>
    <col min="4617" max="4864" width="11.42578125" style="144"/>
    <col min="4865" max="4865" width="3.7109375" style="144" customWidth="1"/>
    <col min="4866" max="4866" width="27.7109375" style="144" customWidth="1"/>
    <col min="4867" max="4867" width="15.85546875" style="144" customWidth="1"/>
    <col min="4868" max="4868" width="82" style="144" customWidth="1"/>
    <col min="4869" max="4869" width="13.7109375" style="144" customWidth="1"/>
    <col min="4870" max="4870" width="16.42578125" style="144" customWidth="1"/>
    <col min="4871" max="4871" width="22.28515625" style="144" customWidth="1"/>
    <col min="4872" max="4872" width="21.28515625" style="144" customWidth="1"/>
    <col min="4873" max="5120" width="11.42578125" style="144"/>
    <col min="5121" max="5121" width="3.7109375" style="144" customWidth="1"/>
    <col min="5122" max="5122" width="27.7109375" style="144" customWidth="1"/>
    <col min="5123" max="5123" width="15.85546875" style="144" customWidth="1"/>
    <col min="5124" max="5124" width="82" style="144" customWidth="1"/>
    <col min="5125" max="5125" width="13.7109375" style="144" customWidth="1"/>
    <col min="5126" max="5126" width="16.42578125" style="144" customWidth="1"/>
    <col min="5127" max="5127" width="22.28515625" style="144" customWidth="1"/>
    <col min="5128" max="5128" width="21.28515625" style="144" customWidth="1"/>
    <col min="5129" max="5376" width="11.42578125" style="144"/>
    <col min="5377" max="5377" width="3.7109375" style="144" customWidth="1"/>
    <col min="5378" max="5378" width="27.7109375" style="144" customWidth="1"/>
    <col min="5379" max="5379" width="15.85546875" style="144" customWidth="1"/>
    <col min="5380" max="5380" width="82" style="144" customWidth="1"/>
    <col min="5381" max="5381" width="13.7109375" style="144" customWidth="1"/>
    <col min="5382" max="5382" width="16.42578125" style="144" customWidth="1"/>
    <col min="5383" max="5383" width="22.28515625" style="144" customWidth="1"/>
    <col min="5384" max="5384" width="21.28515625" style="144" customWidth="1"/>
    <col min="5385" max="5632" width="11.42578125" style="144"/>
    <col min="5633" max="5633" width="3.7109375" style="144" customWidth="1"/>
    <col min="5634" max="5634" width="27.7109375" style="144" customWidth="1"/>
    <col min="5635" max="5635" width="15.85546875" style="144" customWidth="1"/>
    <col min="5636" max="5636" width="82" style="144" customWidth="1"/>
    <col min="5637" max="5637" width="13.7109375" style="144" customWidth="1"/>
    <col min="5638" max="5638" width="16.42578125" style="144" customWidth="1"/>
    <col min="5639" max="5639" width="22.28515625" style="144" customWidth="1"/>
    <col min="5640" max="5640" width="21.28515625" style="144" customWidth="1"/>
    <col min="5641" max="5888" width="11.42578125" style="144"/>
    <col min="5889" max="5889" width="3.7109375" style="144" customWidth="1"/>
    <col min="5890" max="5890" width="27.7109375" style="144" customWidth="1"/>
    <col min="5891" max="5891" width="15.85546875" style="144" customWidth="1"/>
    <col min="5892" max="5892" width="82" style="144" customWidth="1"/>
    <col min="5893" max="5893" width="13.7109375" style="144" customWidth="1"/>
    <col min="5894" max="5894" width="16.42578125" style="144" customWidth="1"/>
    <col min="5895" max="5895" width="22.28515625" style="144" customWidth="1"/>
    <col min="5896" max="5896" width="21.28515625" style="144" customWidth="1"/>
    <col min="5897" max="6144" width="11.42578125" style="144"/>
    <col min="6145" max="6145" width="3.7109375" style="144" customWidth="1"/>
    <col min="6146" max="6146" width="27.7109375" style="144" customWidth="1"/>
    <col min="6147" max="6147" width="15.85546875" style="144" customWidth="1"/>
    <col min="6148" max="6148" width="82" style="144" customWidth="1"/>
    <col min="6149" max="6149" width="13.7109375" style="144" customWidth="1"/>
    <col min="6150" max="6150" width="16.42578125" style="144" customWidth="1"/>
    <col min="6151" max="6151" width="22.28515625" style="144" customWidth="1"/>
    <col min="6152" max="6152" width="21.28515625" style="144" customWidth="1"/>
    <col min="6153" max="6400" width="11.42578125" style="144"/>
    <col min="6401" max="6401" width="3.7109375" style="144" customWidth="1"/>
    <col min="6402" max="6402" width="27.7109375" style="144" customWidth="1"/>
    <col min="6403" max="6403" width="15.85546875" style="144" customWidth="1"/>
    <col min="6404" max="6404" width="82" style="144" customWidth="1"/>
    <col min="6405" max="6405" width="13.7109375" style="144" customWidth="1"/>
    <col min="6406" max="6406" width="16.42578125" style="144" customWidth="1"/>
    <col min="6407" max="6407" width="22.28515625" style="144" customWidth="1"/>
    <col min="6408" max="6408" width="21.28515625" style="144" customWidth="1"/>
    <col min="6409" max="6656" width="11.42578125" style="144"/>
    <col min="6657" max="6657" width="3.7109375" style="144" customWidth="1"/>
    <col min="6658" max="6658" width="27.7109375" style="144" customWidth="1"/>
    <col min="6659" max="6659" width="15.85546875" style="144" customWidth="1"/>
    <col min="6660" max="6660" width="82" style="144" customWidth="1"/>
    <col min="6661" max="6661" width="13.7109375" style="144" customWidth="1"/>
    <col min="6662" max="6662" width="16.42578125" style="144" customWidth="1"/>
    <col min="6663" max="6663" width="22.28515625" style="144" customWidth="1"/>
    <col min="6664" max="6664" width="21.28515625" style="144" customWidth="1"/>
    <col min="6665" max="6912" width="11.42578125" style="144"/>
    <col min="6913" max="6913" width="3.7109375" style="144" customWidth="1"/>
    <col min="6914" max="6914" width="27.7109375" style="144" customWidth="1"/>
    <col min="6915" max="6915" width="15.85546875" style="144" customWidth="1"/>
    <col min="6916" max="6916" width="82" style="144" customWidth="1"/>
    <col min="6917" max="6917" width="13.7109375" style="144" customWidth="1"/>
    <col min="6918" max="6918" width="16.42578125" style="144" customWidth="1"/>
    <col min="6919" max="6919" width="22.28515625" style="144" customWidth="1"/>
    <col min="6920" max="6920" width="21.28515625" style="144" customWidth="1"/>
    <col min="6921" max="7168" width="11.42578125" style="144"/>
    <col min="7169" max="7169" width="3.7109375" style="144" customWidth="1"/>
    <col min="7170" max="7170" width="27.7109375" style="144" customWidth="1"/>
    <col min="7171" max="7171" width="15.85546875" style="144" customWidth="1"/>
    <col min="7172" max="7172" width="82" style="144" customWidth="1"/>
    <col min="7173" max="7173" width="13.7109375" style="144" customWidth="1"/>
    <col min="7174" max="7174" width="16.42578125" style="144" customWidth="1"/>
    <col min="7175" max="7175" width="22.28515625" style="144" customWidth="1"/>
    <col min="7176" max="7176" width="21.28515625" style="144" customWidth="1"/>
    <col min="7177" max="7424" width="11.42578125" style="144"/>
    <col min="7425" max="7425" width="3.7109375" style="144" customWidth="1"/>
    <col min="7426" max="7426" width="27.7109375" style="144" customWidth="1"/>
    <col min="7427" max="7427" width="15.85546875" style="144" customWidth="1"/>
    <col min="7428" max="7428" width="82" style="144" customWidth="1"/>
    <col min="7429" max="7429" width="13.7109375" style="144" customWidth="1"/>
    <col min="7430" max="7430" width="16.42578125" style="144" customWidth="1"/>
    <col min="7431" max="7431" width="22.28515625" style="144" customWidth="1"/>
    <col min="7432" max="7432" width="21.28515625" style="144" customWidth="1"/>
    <col min="7433" max="7680" width="11.42578125" style="144"/>
    <col min="7681" max="7681" width="3.7109375" style="144" customWidth="1"/>
    <col min="7682" max="7682" width="27.7109375" style="144" customWidth="1"/>
    <col min="7683" max="7683" width="15.85546875" style="144" customWidth="1"/>
    <col min="7684" max="7684" width="82" style="144" customWidth="1"/>
    <col min="7685" max="7685" width="13.7109375" style="144" customWidth="1"/>
    <col min="7686" max="7686" width="16.42578125" style="144" customWidth="1"/>
    <col min="7687" max="7687" width="22.28515625" style="144" customWidth="1"/>
    <col min="7688" max="7688" width="21.28515625" style="144" customWidth="1"/>
    <col min="7689" max="7936" width="11.42578125" style="144"/>
    <col min="7937" max="7937" width="3.7109375" style="144" customWidth="1"/>
    <col min="7938" max="7938" width="27.7109375" style="144" customWidth="1"/>
    <col min="7939" max="7939" width="15.85546875" style="144" customWidth="1"/>
    <col min="7940" max="7940" width="82" style="144" customWidth="1"/>
    <col min="7941" max="7941" width="13.7109375" style="144" customWidth="1"/>
    <col min="7942" max="7942" width="16.42578125" style="144" customWidth="1"/>
    <col min="7943" max="7943" width="22.28515625" style="144" customWidth="1"/>
    <col min="7944" max="7944" width="21.28515625" style="144" customWidth="1"/>
    <col min="7945" max="8192" width="11.42578125" style="144"/>
    <col min="8193" max="8193" width="3.7109375" style="144" customWidth="1"/>
    <col min="8194" max="8194" width="27.7109375" style="144" customWidth="1"/>
    <col min="8195" max="8195" width="15.85546875" style="144" customWidth="1"/>
    <col min="8196" max="8196" width="82" style="144" customWidth="1"/>
    <col min="8197" max="8197" width="13.7109375" style="144" customWidth="1"/>
    <col min="8198" max="8198" width="16.42578125" style="144" customWidth="1"/>
    <col min="8199" max="8199" width="22.28515625" style="144" customWidth="1"/>
    <col min="8200" max="8200" width="21.28515625" style="144" customWidth="1"/>
    <col min="8201" max="8448" width="11.42578125" style="144"/>
    <col min="8449" max="8449" width="3.7109375" style="144" customWidth="1"/>
    <col min="8450" max="8450" width="27.7109375" style="144" customWidth="1"/>
    <col min="8451" max="8451" width="15.85546875" style="144" customWidth="1"/>
    <col min="8452" max="8452" width="82" style="144" customWidth="1"/>
    <col min="8453" max="8453" width="13.7109375" style="144" customWidth="1"/>
    <col min="8454" max="8454" width="16.42578125" style="144" customWidth="1"/>
    <col min="8455" max="8455" width="22.28515625" style="144" customWidth="1"/>
    <col min="8456" max="8456" width="21.28515625" style="144" customWidth="1"/>
    <col min="8457" max="8704" width="11.42578125" style="144"/>
    <col min="8705" max="8705" width="3.7109375" style="144" customWidth="1"/>
    <col min="8706" max="8706" width="27.7109375" style="144" customWidth="1"/>
    <col min="8707" max="8707" width="15.85546875" style="144" customWidth="1"/>
    <col min="8708" max="8708" width="82" style="144" customWidth="1"/>
    <col min="8709" max="8709" width="13.7109375" style="144" customWidth="1"/>
    <col min="8710" max="8710" width="16.42578125" style="144" customWidth="1"/>
    <col min="8711" max="8711" width="22.28515625" style="144" customWidth="1"/>
    <col min="8712" max="8712" width="21.28515625" style="144" customWidth="1"/>
    <col min="8713" max="8960" width="11.42578125" style="144"/>
    <col min="8961" max="8961" width="3.7109375" style="144" customWidth="1"/>
    <col min="8962" max="8962" width="27.7109375" style="144" customWidth="1"/>
    <col min="8963" max="8963" width="15.85546875" style="144" customWidth="1"/>
    <col min="8964" max="8964" width="82" style="144" customWidth="1"/>
    <col min="8965" max="8965" width="13.7109375" style="144" customWidth="1"/>
    <col min="8966" max="8966" width="16.42578125" style="144" customWidth="1"/>
    <col min="8967" max="8967" width="22.28515625" style="144" customWidth="1"/>
    <col min="8968" max="8968" width="21.28515625" style="144" customWidth="1"/>
    <col min="8969" max="9216" width="11.42578125" style="144"/>
    <col min="9217" max="9217" width="3.7109375" style="144" customWidth="1"/>
    <col min="9218" max="9218" width="27.7109375" style="144" customWidth="1"/>
    <col min="9219" max="9219" width="15.85546875" style="144" customWidth="1"/>
    <col min="9220" max="9220" width="82" style="144" customWidth="1"/>
    <col min="9221" max="9221" width="13.7109375" style="144" customWidth="1"/>
    <col min="9222" max="9222" width="16.42578125" style="144" customWidth="1"/>
    <col min="9223" max="9223" width="22.28515625" style="144" customWidth="1"/>
    <col min="9224" max="9224" width="21.28515625" style="144" customWidth="1"/>
    <col min="9225" max="9472" width="11.42578125" style="144"/>
    <col min="9473" max="9473" width="3.7109375" style="144" customWidth="1"/>
    <col min="9474" max="9474" width="27.7109375" style="144" customWidth="1"/>
    <col min="9475" max="9475" width="15.85546875" style="144" customWidth="1"/>
    <col min="9476" max="9476" width="82" style="144" customWidth="1"/>
    <col min="9477" max="9477" width="13.7109375" style="144" customWidth="1"/>
    <col min="9478" max="9478" width="16.42578125" style="144" customWidth="1"/>
    <col min="9479" max="9479" width="22.28515625" style="144" customWidth="1"/>
    <col min="9480" max="9480" width="21.28515625" style="144" customWidth="1"/>
    <col min="9481" max="9728" width="11.42578125" style="144"/>
    <col min="9729" max="9729" width="3.7109375" style="144" customWidth="1"/>
    <col min="9730" max="9730" width="27.7109375" style="144" customWidth="1"/>
    <col min="9731" max="9731" width="15.85546875" style="144" customWidth="1"/>
    <col min="9732" max="9732" width="82" style="144" customWidth="1"/>
    <col min="9733" max="9733" width="13.7109375" style="144" customWidth="1"/>
    <col min="9734" max="9734" width="16.42578125" style="144" customWidth="1"/>
    <col min="9735" max="9735" width="22.28515625" style="144" customWidth="1"/>
    <col min="9736" max="9736" width="21.28515625" style="144" customWidth="1"/>
    <col min="9737" max="9984" width="11.42578125" style="144"/>
    <col min="9985" max="9985" width="3.7109375" style="144" customWidth="1"/>
    <col min="9986" max="9986" width="27.7109375" style="144" customWidth="1"/>
    <col min="9987" max="9987" width="15.85546875" style="144" customWidth="1"/>
    <col min="9988" max="9988" width="82" style="144" customWidth="1"/>
    <col min="9989" max="9989" width="13.7109375" style="144" customWidth="1"/>
    <col min="9990" max="9990" width="16.42578125" style="144" customWidth="1"/>
    <col min="9991" max="9991" width="22.28515625" style="144" customWidth="1"/>
    <col min="9992" max="9992" width="21.28515625" style="144" customWidth="1"/>
    <col min="9993" max="10240" width="11.42578125" style="144"/>
    <col min="10241" max="10241" width="3.7109375" style="144" customWidth="1"/>
    <col min="10242" max="10242" width="27.7109375" style="144" customWidth="1"/>
    <col min="10243" max="10243" width="15.85546875" style="144" customWidth="1"/>
    <col min="10244" max="10244" width="82" style="144" customWidth="1"/>
    <col min="10245" max="10245" width="13.7109375" style="144" customWidth="1"/>
    <col min="10246" max="10246" width="16.42578125" style="144" customWidth="1"/>
    <col min="10247" max="10247" width="22.28515625" style="144" customWidth="1"/>
    <col min="10248" max="10248" width="21.28515625" style="144" customWidth="1"/>
    <col min="10249" max="10496" width="11.42578125" style="144"/>
    <col min="10497" max="10497" width="3.7109375" style="144" customWidth="1"/>
    <col min="10498" max="10498" width="27.7109375" style="144" customWidth="1"/>
    <col min="10499" max="10499" width="15.85546875" style="144" customWidth="1"/>
    <col min="10500" max="10500" width="82" style="144" customWidth="1"/>
    <col min="10501" max="10501" width="13.7109375" style="144" customWidth="1"/>
    <col min="10502" max="10502" width="16.42578125" style="144" customWidth="1"/>
    <col min="10503" max="10503" width="22.28515625" style="144" customWidth="1"/>
    <col min="10504" max="10504" width="21.28515625" style="144" customWidth="1"/>
    <col min="10505" max="10752" width="11.42578125" style="144"/>
    <col min="10753" max="10753" width="3.7109375" style="144" customWidth="1"/>
    <col min="10754" max="10754" width="27.7109375" style="144" customWidth="1"/>
    <col min="10755" max="10755" width="15.85546875" style="144" customWidth="1"/>
    <col min="10756" max="10756" width="82" style="144" customWidth="1"/>
    <col min="10757" max="10757" width="13.7109375" style="144" customWidth="1"/>
    <col min="10758" max="10758" width="16.42578125" style="144" customWidth="1"/>
    <col min="10759" max="10759" width="22.28515625" style="144" customWidth="1"/>
    <col min="10760" max="10760" width="21.28515625" style="144" customWidth="1"/>
    <col min="10761" max="11008" width="11.42578125" style="144"/>
    <col min="11009" max="11009" width="3.7109375" style="144" customWidth="1"/>
    <col min="11010" max="11010" width="27.7109375" style="144" customWidth="1"/>
    <col min="11011" max="11011" width="15.85546875" style="144" customWidth="1"/>
    <col min="11012" max="11012" width="82" style="144" customWidth="1"/>
    <col min="11013" max="11013" width="13.7109375" style="144" customWidth="1"/>
    <col min="11014" max="11014" width="16.42578125" style="144" customWidth="1"/>
    <col min="11015" max="11015" width="22.28515625" style="144" customWidth="1"/>
    <col min="11016" max="11016" width="21.28515625" style="144" customWidth="1"/>
    <col min="11017" max="11264" width="11.42578125" style="144"/>
    <col min="11265" max="11265" width="3.7109375" style="144" customWidth="1"/>
    <col min="11266" max="11266" width="27.7109375" style="144" customWidth="1"/>
    <col min="11267" max="11267" width="15.85546875" style="144" customWidth="1"/>
    <col min="11268" max="11268" width="82" style="144" customWidth="1"/>
    <col min="11269" max="11269" width="13.7109375" style="144" customWidth="1"/>
    <col min="11270" max="11270" width="16.42578125" style="144" customWidth="1"/>
    <col min="11271" max="11271" width="22.28515625" style="144" customWidth="1"/>
    <col min="11272" max="11272" width="21.28515625" style="144" customWidth="1"/>
    <col min="11273" max="11520" width="11.42578125" style="144"/>
    <col min="11521" max="11521" width="3.7109375" style="144" customWidth="1"/>
    <col min="11522" max="11522" width="27.7109375" style="144" customWidth="1"/>
    <col min="11523" max="11523" width="15.85546875" style="144" customWidth="1"/>
    <col min="11524" max="11524" width="82" style="144" customWidth="1"/>
    <col min="11525" max="11525" width="13.7109375" style="144" customWidth="1"/>
    <col min="11526" max="11526" width="16.42578125" style="144" customWidth="1"/>
    <col min="11527" max="11527" width="22.28515625" style="144" customWidth="1"/>
    <col min="11528" max="11528" width="21.28515625" style="144" customWidth="1"/>
    <col min="11529" max="11776" width="11.42578125" style="144"/>
    <col min="11777" max="11777" width="3.7109375" style="144" customWidth="1"/>
    <col min="11778" max="11778" width="27.7109375" style="144" customWidth="1"/>
    <col min="11779" max="11779" width="15.85546875" style="144" customWidth="1"/>
    <col min="11780" max="11780" width="82" style="144" customWidth="1"/>
    <col min="11781" max="11781" width="13.7109375" style="144" customWidth="1"/>
    <col min="11782" max="11782" width="16.42578125" style="144" customWidth="1"/>
    <col min="11783" max="11783" width="22.28515625" style="144" customWidth="1"/>
    <col min="11784" max="11784" width="21.28515625" style="144" customWidth="1"/>
    <col min="11785" max="12032" width="11.42578125" style="144"/>
    <col min="12033" max="12033" width="3.7109375" style="144" customWidth="1"/>
    <col min="12034" max="12034" width="27.7109375" style="144" customWidth="1"/>
    <col min="12035" max="12035" width="15.85546875" style="144" customWidth="1"/>
    <col min="12036" max="12036" width="82" style="144" customWidth="1"/>
    <col min="12037" max="12037" width="13.7109375" style="144" customWidth="1"/>
    <col min="12038" max="12038" width="16.42578125" style="144" customWidth="1"/>
    <col min="12039" max="12039" width="22.28515625" style="144" customWidth="1"/>
    <col min="12040" max="12040" width="21.28515625" style="144" customWidth="1"/>
    <col min="12041" max="12288" width="11.42578125" style="144"/>
    <col min="12289" max="12289" width="3.7109375" style="144" customWidth="1"/>
    <col min="12290" max="12290" width="27.7109375" style="144" customWidth="1"/>
    <col min="12291" max="12291" width="15.85546875" style="144" customWidth="1"/>
    <col min="12292" max="12292" width="82" style="144" customWidth="1"/>
    <col min="12293" max="12293" width="13.7109375" style="144" customWidth="1"/>
    <col min="12294" max="12294" width="16.42578125" style="144" customWidth="1"/>
    <col min="12295" max="12295" width="22.28515625" style="144" customWidth="1"/>
    <col min="12296" max="12296" width="21.28515625" style="144" customWidth="1"/>
    <col min="12297" max="12544" width="11.42578125" style="144"/>
    <col min="12545" max="12545" width="3.7109375" style="144" customWidth="1"/>
    <col min="12546" max="12546" width="27.7109375" style="144" customWidth="1"/>
    <col min="12547" max="12547" width="15.85546875" style="144" customWidth="1"/>
    <col min="12548" max="12548" width="82" style="144" customWidth="1"/>
    <col min="12549" max="12549" width="13.7109375" style="144" customWidth="1"/>
    <col min="12550" max="12550" width="16.42578125" style="144" customWidth="1"/>
    <col min="12551" max="12551" width="22.28515625" style="144" customWidth="1"/>
    <col min="12552" max="12552" width="21.28515625" style="144" customWidth="1"/>
    <col min="12553" max="12800" width="11.42578125" style="144"/>
    <col min="12801" max="12801" width="3.7109375" style="144" customWidth="1"/>
    <col min="12802" max="12802" width="27.7109375" style="144" customWidth="1"/>
    <col min="12803" max="12803" width="15.85546875" style="144" customWidth="1"/>
    <col min="12804" max="12804" width="82" style="144" customWidth="1"/>
    <col min="12805" max="12805" width="13.7109375" style="144" customWidth="1"/>
    <col min="12806" max="12806" width="16.42578125" style="144" customWidth="1"/>
    <col min="12807" max="12807" width="22.28515625" style="144" customWidth="1"/>
    <col min="12808" max="12808" width="21.28515625" style="144" customWidth="1"/>
    <col min="12809" max="13056" width="11.42578125" style="144"/>
    <col min="13057" max="13057" width="3.7109375" style="144" customWidth="1"/>
    <col min="13058" max="13058" width="27.7109375" style="144" customWidth="1"/>
    <col min="13059" max="13059" width="15.85546875" style="144" customWidth="1"/>
    <col min="13060" max="13060" width="82" style="144" customWidth="1"/>
    <col min="13061" max="13061" width="13.7109375" style="144" customWidth="1"/>
    <col min="13062" max="13062" width="16.42578125" style="144" customWidth="1"/>
    <col min="13063" max="13063" width="22.28515625" style="144" customWidth="1"/>
    <col min="13064" max="13064" width="21.28515625" style="144" customWidth="1"/>
    <col min="13065" max="13312" width="11.42578125" style="144"/>
    <col min="13313" max="13313" width="3.7109375" style="144" customWidth="1"/>
    <col min="13314" max="13314" width="27.7109375" style="144" customWidth="1"/>
    <col min="13315" max="13315" width="15.85546875" style="144" customWidth="1"/>
    <col min="13316" max="13316" width="82" style="144" customWidth="1"/>
    <col min="13317" max="13317" width="13.7109375" style="144" customWidth="1"/>
    <col min="13318" max="13318" width="16.42578125" style="144" customWidth="1"/>
    <col min="13319" max="13319" width="22.28515625" style="144" customWidth="1"/>
    <col min="13320" max="13320" width="21.28515625" style="144" customWidth="1"/>
    <col min="13321" max="13568" width="11.42578125" style="144"/>
    <col min="13569" max="13569" width="3.7109375" style="144" customWidth="1"/>
    <col min="13570" max="13570" width="27.7109375" style="144" customWidth="1"/>
    <col min="13571" max="13571" width="15.85546875" style="144" customWidth="1"/>
    <col min="13572" max="13572" width="82" style="144" customWidth="1"/>
    <col min="13573" max="13573" width="13.7109375" style="144" customWidth="1"/>
    <col min="13574" max="13574" width="16.42578125" style="144" customWidth="1"/>
    <col min="13575" max="13575" width="22.28515625" style="144" customWidth="1"/>
    <col min="13576" max="13576" width="21.28515625" style="144" customWidth="1"/>
    <col min="13577" max="13824" width="11.42578125" style="144"/>
    <col min="13825" max="13825" width="3.7109375" style="144" customWidth="1"/>
    <col min="13826" max="13826" width="27.7109375" style="144" customWidth="1"/>
    <col min="13827" max="13827" width="15.85546875" style="144" customWidth="1"/>
    <col min="13828" max="13828" width="82" style="144" customWidth="1"/>
    <col min="13829" max="13829" width="13.7109375" style="144" customWidth="1"/>
    <col min="13830" max="13830" width="16.42578125" style="144" customWidth="1"/>
    <col min="13831" max="13831" width="22.28515625" style="144" customWidth="1"/>
    <col min="13832" max="13832" width="21.28515625" style="144" customWidth="1"/>
    <col min="13833" max="14080" width="11.42578125" style="144"/>
    <col min="14081" max="14081" width="3.7109375" style="144" customWidth="1"/>
    <col min="14082" max="14082" width="27.7109375" style="144" customWidth="1"/>
    <col min="14083" max="14083" width="15.85546875" style="144" customWidth="1"/>
    <col min="14084" max="14084" width="82" style="144" customWidth="1"/>
    <col min="14085" max="14085" width="13.7109375" style="144" customWidth="1"/>
    <col min="14086" max="14086" width="16.42578125" style="144" customWidth="1"/>
    <col min="14087" max="14087" width="22.28515625" style="144" customWidth="1"/>
    <col min="14088" max="14088" width="21.28515625" style="144" customWidth="1"/>
    <col min="14089" max="14336" width="11.42578125" style="144"/>
    <col min="14337" max="14337" width="3.7109375" style="144" customWidth="1"/>
    <col min="14338" max="14338" width="27.7109375" style="144" customWidth="1"/>
    <col min="14339" max="14339" width="15.85546875" style="144" customWidth="1"/>
    <col min="14340" max="14340" width="82" style="144" customWidth="1"/>
    <col min="14341" max="14341" width="13.7109375" style="144" customWidth="1"/>
    <col min="14342" max="14342" width="16.42578125" style="144" customWidth="1"/>
    <col min="14343" max="14343" width="22.28515625" style="144" customWidth="1"/>
    <col min="14344" max="14344" width="21.28515625" style="144" customWidth="1"/>
    <col min="14345" max="14592" width="11.42578125" style="144"/>
    <col min="14593" max="14593" width="3.7109375" style="144" customWidth="1"/>
    <col min="14594" max="14594" width="27.7109375" style="144" customWidth="1"/>
    <col min="14595" max="14595" width="15.85546875" style="144" customWidth="1"/>
    <col min="14596" max="14596" width="82" style="144" customWidth="1"/>
    <col min="14597" max="14597" width="13.7109375" style="144" customWidth="1"/>
    <col min="14598" max="14598" width="16.42578125" style="144" customWidth="1"/>
    <col min="14599" max="14599" width="22.28515625" style="144" customWidth="1"/>
    <col min="14600" max="14600" width="21.28515625" style="144" customWidth="1"/>
    <col min="14601" max="14848" width="11.42578125" style="144"/>
    <col min="14849" max="14849" width="3.7109375" style="144" customWidth="1"/>
    <col min="14850" max="14850" width="27.7109375" style="144" customWidth="1"/>
    <col min="14851" max="14851" width="15.85546875" style="144" customWidth="1"/>
    <col min="14852" max="14852" width="82" style="144" customWidth="1"/>
    <col min="14853" max="14853" width="13.7109375" style="144" customWidth="1"/>
    <col min="14854" max="14854" width="16.42578125" style="144" customWidth="1"/>
    <col min="14855" max="14855" width="22.28515625" style="144" customWidth="1"/>
    <col min="14856" max="14856" width="21.28515625" style="144" customWidth="1"/>
    <col min="14857" max="15104" width="11.42578125" style="144"/>
    <col min="15105" max="15105" width="3.7109375" style="144" customWidth="1"/>
    <col min="15106" max="15106" width="27.7109375" style="144" customWidth="1"/>
    <col min="15107" max="15107" width="15.85546875" style="144" customWidth="1"/>
    <col min="15108" max="15108" width="82" style="144" customWidth="1"/>
    <col min="15109" max="15109" width="13.7109375" style="144" customWidth="1"/>
    <col min="15110" max="15110" width="16.42578125" style="144" customWidth="1"/>
    <col min="15111" max="15111" width="22.28515625" style="144" customWidth="1"/>
    <col min="15112" max="15112" width="21.28515625" style="144" customWidth="1"/>
    <col min="15113" max="15360" width="11.42578125" style="144"/>
    <col min="15361" max="15361" width="3.7109375" style="144" customWidth="1"/>
    <col min="15362" max="15362" width="27.7109375" style="144" customWidth="1"/>
    <col min="15363" max="15363" width="15.85546875" style="144" customWidth="1"/>
    <col min="15364" max="15364" width="82" style="144" customWidth="1"/>
    <col min="15365" max="15365" width="13.7109375" style="144" customWidth="1"/>
    <col min="15366" max="15366" width="16.42578125" style="144" customWidth="1"/>
    <col min="15367" max="15367" width="22.28515625" style="144" customWidth="1"/>
    <col min="15368" max="15368" width="21.28515625" style="144" customWidth="1"/>
    <col min="15369" max="15616" width="11.42578125" style="144"/>
    <col min="15617" max="15617" width="3.7109375" style="144" customWidth="1"/>
    <col min="15618" max="15618" width="27.7109375" style="144" customWidth="1"/>
    <col min="15619" max="15619" width="15.85546875" style="144" customWidth="1"/>
    <col min="15620" max="15620" width="82" style="144" customWidth="1"/>
    <col min="15621" max="15621" width="13.7109375" style="144" customWidth="1"/>
    <col min="15622" max="15622" width="16.42578125" style="144" customWidth="1"/>
    <col min="15623" max="15623" width="22.28515625" style="144" customWidth="1"/>
    <col min="15624" max="15624" width="21.28515625" style="144" customWidth="1"/>
    <col min="15625" max="15872" width="11.42578125" style="144"/>
    <col min="15873" max="15873" width="3.7109375" style="144" customWidth="1"/>
    <col min="15874" max="15874" width="27.7109375" style="144" customWidth="1"/>
    <col min="15875" max="15875" width="15.85546875" style="144" customWidth="1"/>
    <col min="15876" max="15876" width="82" style="144" customWidth="1"/>
    <col min="15877" max="15877" width="13.7109375" style="144" customWidth="1"/>
    <col min="15878" max="15878" width="16.42578125" style="144" customWidth="1"/>
    <col min="15879" max="15879" width="22.28515625" style="144" customWidth="1"/>
    <col min="15880" max="15880" width="21.28515625" style="144" customWidth="1"/>
    <col min="15881" max="16128" width="11.42578125" style="144"/>
    <col min="16129" max="16129" width="3.7109375" style="144" customWidth="1"/>
    <col min="16130" max="16130" width="27.7109375" style="144" customWidth="1"/>
    <col min="16131" max="16131" width="15.85546875" style="144" customWidth="1"/>
    <col min="16132" max="16132" width="82" style="144" customWidth="1"/>
    <col min="16133" max="16133" width="13.7109375" style="144" customWidth="1"/>
    <col min="16134" max="16134" width="16.42578125" style="144" customWidth="1"/>
    <col min="16135" max="16135" width="22.28515625" style="144" customWidth="1"/>
    <col min="16136" max="16136" width="21.28515625" style="144" customWidth="1"/>
    <col min="16137" max="16384" width="11.42578125" style="144"/>
  </cols>
  <sheetData>
    <row r="1" spans="1:19" s="783" customFormat="1" ht="36" customHeight="1" x14ac:dyDescent="0.3">
      <c r="A1" s="779"/>
      <c r="B1" s="780"/>
      <c r="C1" s="1348" t="s">
        <v>2066</v>
      </c>
      <c r="D1" s="1348"/>
      <c r="E1" s="1349" t="s">
        <v>2569</v>
      </c>
      <c r="F1" s="781"/>
      <c r="G1" s="781"/>
      <c r="H1" s="781"/>
      <c r="I1" s="782"/>
      <c r="J1" s="782"/>
      <c r="K1" s="782"/>
      <c r="L1" s="782"/>
      <c r="M1" s="782"/>
      <c r="N1" s="782"/>
      <c r="O1" s="782"/>
      <c r="P1" s="782"/>
      <c r="Q1" s="782"/>
      <c r="R1" s="782"/>
      <c r="S1" s="782"/>
    </row>
    <row r="2" spans="1:19" s="783" customFormat="1" ht="30" customHeight="1" thickBot="1" x14ac:dyDescent="0.3">
      <c r="A2" s="779"/>
      <c r="B2" s="784"/>
      <c r="C2" s="1351" t="s">
        <v>2067</v>
      </c>
      <c r="D2" s="1351"/>
      <c r="E2" s="1350"/>
      <c r="F2" s="785"/>
      <c r="G2" s="785"/>
      <c r="H2" s="786"/>
      <c r="I2" s="787"/>
      <c r="J2" s="787"/>
      <c r="K2" s="787"/>
      <c r="L2" s="787"/>
      <c r="M2" s="787"/>
      <c r="N2" s="787"/>
      <c r="O2" s="787"/>
      <c r="P2" s="787"/>
      <c r="Q2" s="787"/>
      <c r="R2" s="787"/>
      <c r="S2" s="787"/>
    </row>
    <row r="3" spans="1:19" ht="18.75" customHeight="1" x14ac:dyDescent="0.25">
      <c r="B3" s="1352" t="s">
        <v>163</v>
      </c>
      <c r="C3" s="789" t="s">
        <v>162</v>
      </c>
      <c r="D3" s="1353">
        <v>45162</v>
      </c>
      <c r="E3" s="1354"/>
      <c r="F3" s="790"/>
      <c r="G3" s="790"/>
      <c r="H3" s="790"/>
    </row>
    <row r="4" spans="1:19" ht="18.75" customHeight="1" x14ac:dyDescent="0.25">
      <c r="B4" s="1337"/>
      <c r="C4" s="791" t="s">
        <v>2068</v>
      </c>
      <c r="D4" s="1355">
        <f>+D3+100</f>
        <v>45262</v>
      </c>
      <c r="E4" s="1356"/>
      <c r="F4" s="790"/>
      <c r="G4" s="790"/>
      <c r="H4" s="790"/>
    </row>
    <row r="5" spans="1:19" ht="18.75" customHeight="1" x14ac:dyDescent="0.25">
      <c r="B5" s="792" t="s">
        <v>2069</v>
      </c>
      <c r="C5" s="1344" t="s">
        <v>2070</v>
      </c>
      <c r="D5" s="1325"/>
      <c r="E5" s="1326"/>
      <c r="F5" s="793"/>
      <c r="G5" s="793"/>
      <c r="H5" s="793"/>
    </row>
    <row r="6" spans="1:19" ht="18.75" customHeight="1" x14ac:dyDescent="0.25">
      <c r="B6" s="792" t="s">
        <v>2071</v>
      </c>
      <c r="C6" s="1344" t="s">
        <v>2072</v>
      </c>
      <c r="D6" s="1325"/>
      <c r="E6" s="1326"/>
      <c r="F6" s="793"/>
      <c r="G6" s="793"/>
      <c r="H6" s="793"/>
    </row>
    <row r="7" spans="1:19" ht="18.75" customHeight="1" x14ac:dyDescent="0.25">
      <c r="B7" s="792" t="s">
        <v>302</v>
      </c>
      <c r="C7" s="1344" t="s">
        <v>2073</v>
      </c>
      <c r="D7" s="1325"/>
      <c r="E7" s="1326"/>
      <c r="F7" s="794"/>
      <c r="G7" s="794"/>
      <c r="H7" s="794"/>
    </row>
    <row r="8" spans="1:19" ht="18.75" customHeight="1" x14ac:dyDescent="0.25">
      <c r="B8" s="792" t="s">
        <v>88</v>
      </c>
      <c r="C8" s="1344" t="s">
        <v>1336</v>
      </c>
      <c r="D8" s="1325"/>
      <c r="E8" s="1326"/>
      <c r="F8" s="794"/>
      <c r="G8" s="794"/>
      <c r="H8" s="794"/>
    </row>
    <row r="9" spans="1:19" ht="18.75" customHeight="1" x14ac:dyDescent="0.25">
      <c r="B9" s="792" t="s">
        <v>2074</v>
      </c>
      <c r="C9" s="1344" t="s">
        <v>308</v>
      </c>
      <c r="D9" s="1325"/>
      <c r="E9" s="1326"/>
      <c r="F9" s="794"/>
      <c r="G9" s="794"/>
      <c r="H9" s="794"/>
    </row>
    <row r="10" spans="1:19" ht="18.75" customHeight="1" x14ac:dyDescent="0.25">
      <c r="B10" s="792" t="s">
        <v>2075</v>
      </c>
      <c r="C10" s="1344" t="s">
        <v>3079</v>
      </c>
      <c r="D10" s="1325"/>
      <c r="E10" s="1326"/>
      <c r="F10" s="793"/>
      <c r="G10" s="793"/>
      <c r="H10" s="793"/>
    </row>
    <row r="11" spans="1:19" ht="18.75" customHeight="1" x14ac:dyDescent="0.25">
      <c r="B11" s="826" t="s">
        <v>2076</v>
      </c>
      <c r="C11" s="1357" t="s">
        <v>2173</v>
      </c>
      <c r="D11" s="1358"/>
      <c r="E11" s="1359"/>
      <c r="F11" s="794"/>
      <c r="G11" s="794"/>
      <c r="H11" s="794"/>
    </row>
    <row r="12" spans="1:19" ht="18.75" customHeight="1" thickBot="1" x14ac:dyDescent="0.3">
      <c r="B12" s="795" t="s">
        <v>2077</v>
      </c>
      <c r="C12" s="1345">
        <v>100000</v>
      </c>
      <c r="D12" s="1346"/>
      <c r="E12" s="1347"/>
      <c r="F12" s="796"/>
      <c r="G12" s="796"/>
      <c r="H12" s="796"/>
    </row>
    <row r="13" spans="1:19" ht="18.75" customHeight="1" thickBot="1" x14ac:dyDescent="0.3">
      <c r="B13" s="1323" t="s">
        <v>2078</v>
      </c>
      <c r="C13" s="797" t="s">
        <v>2079</v>
      </c>
      <c r="D13" s="798" t="s">
        <v>2080</v>
      </c>
      <c r="E13" s="799" t="s">
        <v>2081</v>
      </c>
      <c r="F13" s="796"/>
      <c r="G13" s="796"/>
      <c r="H13" s="796"/>
    </row>
    <row r="14" spans="1:19" ht="18.75" customHeight="1" x14ac:dyDescent="0.25">
      <c r="B14" s="1323"/>
      <c r="C14" s="800" t="s">
        <v>3124</v>
      </c>
      <c r="D14" s="801" t="s">
        <v>3125</v>
      </c>
      <c r="E14" s="802">
        <v>30000</v>
      </c>
      <c r="F14" s="803"/>
      <c r="G14" s="803"/>
      <c r="H14" s="803"/>
    </row>
    <row r="15" spans="1:19" ht="18.75" customHeight="1" x14ac:dyDescent="0.25">
      <c r="B15" s="1323"/>
      <c r="C15" s="800" t="s">
        <v>3127</v>
      </c>
      <c r="D15" s="801" t="s">
        <v>3126</v>
      </c>
      <c r="E15" s="802">
        <v>30000</v>
      </c>
      <c r="F15" s="803"/>
      <c r="G15" s="803"/>
      <c r="H15" s="803"/>
    </row>
    <row r="16" spans="1:19" ht="18.75" customHeight="1" x14ac:dyDescent="0.25">
      <c r="B16" s="1323"/>
      <c r="C16" s="800"/>
      <c r="D16" s="801"/>
      <c r="E16" s="804"/>
      <c r="F16" s="803"/>
      <c r="G16" s="803"/>
      <c r="H16" s="803"/>
    </row>
    <row r="17" spans="1:8" ht="18.75" customHeight="1" x14ac:dyDescent="0.25">
      <c r="B17" s="792" t="s">
        <v>2083</v>
      </c>
      <c r="C17" s="1324">
        <f>SUM(E14:E16)</f>
        <v>60000</v>
      </c>
      <c r="D17" s="1325"/>
      <c r="E17" s="1326"/>
      <c r="F17" s="796"/>
      <c r="G17" s="796"/>
      <c r="H17" s="796"/>
    </row>
    <row r="18" spans="1:8" ht="18.75" customHeight="1" x14ac:dyDescent="0.25">
      <c r="B18" s="792" t="s">
        <v>2084</v>
      </c>
      <c r="C18" s="1327">
        <f>+C17/C12</f>
        <v>0.6</v>
      </c>
      <c r="D18" s="1328"/>
      <c r="E18" s="1329"/>
      <c r="F18" s="805"/>
      <c r="G18" s="805"/>
      <c r="H18" s="805"/>
    </row>
    <row r="19" spans="1:8" ht="18.75" customHeight="1" x14ac:dyDescent="0.25">
      <c r="B19" s="792" t="s">
        <v>2085</v>
      </c>
      <c r="C19" s="1344">
        <v>1</v>
      </c>
      <c r="D19" s="1325"/>
      <c r="E19" s="1326"/>
      <c r="F19" s="793"/>
      <c r="G19" s="793"/>
      <c r="H19" s="793"/>
    </row>
    <row r="20" spans="1:8" ht="18.75" customHeight="1" x14ac:dyDescent="0.25">
      <c r="B20" s="1337" t="s">
        <v>2086</v>
      </c>
      <c r="C20" s="806" t="s">
        <v>2087</v>
      </c>
      <c r="D20" s="807"/>
      <c r="E20" s="808"/>
      <c r="F20" s="793"/>
      <c r="G20" s="793"/>
      <c r="H20" s="793"/>
    </row>
    <row r="21" spans="1:8" ht="18.75" customHeight="1" x14ac:dyDescent="0.25">
      <c r="B21" s="1337"/>
      <c r="C21" s="806" t="s">
        <v>2088</v>
      </c>
      <c r="D21" s="809" t="s">
        <v>2089</v>
      </c>
      <c r="E21" s="808"/>
      <c r="F21" s="793"/>
      <c r="G21" s="793"/>
      <c r="H21" s="793"/>
    </row>
    <row r="22" spans="1:8" ht="18.75" customHeight="1" x14ac:dyDescent="0.25">
      <c r="B22" s="1337"/>
      <c r="C22" s="806" t="s">
        <v>2090</v>
      </c>
      <c r="D22" s="807"/>
      <c r="E22" s="808"/>
      <c r="F22" s="793"/>
      <c r="G22" s="793"/>
      <c r="H22" s="793"/>
    </row>
    <row r="23" spans="1:8" ht="18.75" customHeight="1" x14ac:dyDescent="0.25">
      <c r="B23" s="792" t="s">
        <v>2091</v>
      </c>
      <c r="C23" s="1338" t="s">
        <v>2092</v>
      </c>
      <c r="D23" s="1321"/>
      <c r="E23" s="1322"/>
      <c r="F23" s="793"/>
      <c r="G23" s="793"/>
      <c r="H23" s="793"/>
    </row>
    <row r="24" spans="1:8" ht="18.75" customHeight="1" x14ac:dyDescent="0.25">
      <c r="B24" s="792" t="s">
        <v>153</v>
      </c>
      <c r="C24" s="1338" t="s">
        <v>2093</v>
      </c>
      <c r="D24" s="1321"/>
      <c r="E24" s="1322"/>
      <c r="F24" s="793"/>
      <c r="G24" s="793"/>
      <c r="H24" s="793"/>
    </row>
    <row r="25" spans="1:8" ht="18.75" customHeight="1" thickBot="1" x14ac:dyDescent="0.3">
      <c r="B25" s="810" t="s">
        <v>2094</v>
      </c>
      <c r="C25" s="1339">
        <v>4</v>
      </c>
      <c r="D25" s="1340"/>
      <c r="E25" s="808" t="s">
        <v>2095</v>
      </c>
      <c r="F25" s="793"/>
      <c r="G25" s="793"/>
      <c r="H25" s="793"/>
    </row>
    <row r="26" spans="1:8" ht="64.5" x14ac:dyDescent="0.25">
      <c r="A26" s="788">
        <v>1111</v>
      </c>
      <c r="B26" s="864" t="s">
        <v>2097</v>
      </c>
      <c r="C26" s="1341" t="s">
        <v>2253</v>
      </c>
      <c r="D26" s="1342"/>
      <c r="E26" s="1343"/>
      <c r="F26" s="793"/>
      <c r="G26" s="793"/>
      <c r="H26" s="793"/>
    </row>
    <row r="27" spans="1:8" ht="15.75" x14ac:dyDescent="0.25">
      <c r="B27" s="811" t="s">
        <v>2098</v>
      </c>
      <c r="C27" s="1320">
        <v>520</v>
      </c>
      <c r="D27" s="1321"/>
      <c r="E27" s="1322"/>
      <c r="F27" s="812"/>
      <c r="G27" s="812"/>
      <c r="H27" s="812"/>
    </row>
    <row r="28" spans="1:8" ht="22.5" customHeight="1" x14ac:dyDescent="0.25">
      <c r="A28" s="788" t="s">
        <v>2099</v>
      </c>
      <c r="B28" s="811" t="s">
        <v>2100</v>
      </c>
      <c r="C28" s="1320" t="s">
        <v>2174</v>
      </c>
      <c r="D28" s="1321"/>
      <c r="E28" s="1322"/>
      <c r="F28" s="812"/>
      <c r="G28" s="812"/>
      <c r="H28" s="812"/>
    </row>
    <row r="29" spans="1:8" ht="33" x14ac:dyDescent="0.25">
      <c r="A29" s="788">
        <v>11</v>
      </c>
      <c r="B29" s="811" t="s">
        <v>2103</v>
      </c>
      <c r="C29" s="1320" t="s">
        <v>2175</v>
      </c>
      <c r="D29" s="1321"/>
      <c r="E29" s="1322"/>
      <c r="F29" s="813"/>
      <c r="G29" s="813"/>
      <c r="H29" s="813"/>
    </row>
    <row r="30" spans="1:8" ht="15.75" x14ac:dyDescent="0.25">
      <c r="B30" s="1330" t="s">
        <v>2105</v>
      </c>
      <c r="C30" s="814" t="s">
        <v>2106</v>
      </c>
      <c r="D30" s="815"/>
      <c r="E30" s="816"/>
      <c r="F30" s="817"/>
      <c r="G30" s="817"/>
      <c r="H30" s="817"/>
    </row>
    <row r="31" spans="1:8" ht="16.5" thickBot="1" x14ac:dyDescent="0.3">
      <c r="B31" s="1331"/>
      <c r="C31" s="814" t="s">
        <v>2107</v>
      </c>
      <c r="D31" s="97" t="s">
        <v>2089</v>
      </c>
      <c r="E31" s="816"/>
      <c r="F31" s="817"/>
      <c r="G31" s="817"/>
      <c r="H31" s="817"/>
    </row>
    <row r="32" spans="1:8" ht="18.75" customHeight="1" x14ac:dyDescent="0.25">
      <c r="B32" s="818" t="s">
        <v>2108</v>
      </c>
      <c r="C32" s="1332" t="s">
        <v>2176</v>
      </c>
      <c r="D32" s="1333"/>
      <c r="E32" s="1334" t="s">
        <v>2109</v>
      </c>
      <c r="F32" s="819"/>
      <c r="G32" s="819"/>
      <c r="H32" s="819"/>
    </row>
    <row r="33" spans="1:8" ht="143.25" x14ac:dyDescent="0.25">
      <c r="A33" s="788" t="s">
        <v>2228</v>
      </c>
      <c r="B33" s="820" t="s">
        <v>2111</v>
      </c>
      <c r="C33" s="1335" t="s">
        <v>2252</v>
      </c>
      <c r="D33" s="1336"/>
      <c r="E33" s="1334"/>
      <c r="F33" s="821"/>
      <c r="G33" s="821"/>
      <c r="H33" s="821"/>
    </row>
    <row r="34" spans="1:8" ht="15.75" x14ac:dyDescent="0.25">
      <c r="B34" s="822" t="s">
        <v>2108</v>
      </c>
      <c r="C34" s="1311" t="s">
        <v>2177</v>
      </c>
      <c r="D34" s="1312"/>
      <c r="E34" s="1313" t="s">
        <v>2112</v>
      </c>
      <c r="F34" s="819"/>
      <c r="G34" s="819"/>
      <c r="H34" s="819"/>
    </row>
    <row r="35" spans="1:8" ht="65.25" thickBot="1" x14ac:dyDescent="0.3">
      <c r="A35" s="788" t="s">
        <v>2102</v>
      </c>
      <c r="B35" s="823" t="s">
        <v>2114</v>
      </c>
      <c r="C35" s="1315" t="s">
        <v>2178</v>
      </c>
      <c r="D35" s="1316"/>
      <c r="E35" s="1314"/>
      <c r="F35" s="821"/>
      <c r="G35" s="821"/>
      <c r="H35" s="821"/>
    </row>
  </sheetData>
  <mergeCells count="33">
    <mergeCell ref="B3:B4"/>
    <mergeCell ref="D3:E3"/>
    <mergeCell ref="D4:E4"/>
    <mergeCell ref="C10:E10"/>
    <mergeCell ref="C11:E11"/>
    <mergeCell ref="C12:E12"/>
    <mergeCell ref="C1:D1"/>
    <mergeCell ref="E1:E2"/>
    <mergeCell ref="C2:D2"/>
    <mergeCell ref="C5:E5"/>
    <mergeCell ref="C6:E6"/>
    <mergeCell ref="C7:E7"/>
    <mergeCell ref="C8:E8"/>
    <mergeCell ref="C9:E9"/>
    <mergeCell ref="B13:B16"/>
    <mergeCell ref="C17:E17"/>
    <mergeCell ref="C18:E18"/>
    <mergeCell ref="B30:B31"/>
    <mergeCell ref="C32:D32"/>
    <mergeCell ref="E32:E33"/>
    <mergeCell ref="C33:D33"/>
    <mergeCell ref="B20:B22"/>
    <mergeCell ref="C23:E23"/>
    <mergeCell ref="C24:E24"/>
    <mergeCell ref="C25:D25"/>
    <mergeCell ref="C26:E26"/>
    <mergeCell ref="C27:E27"/>
    <mergeCell ref="C19:E19"/>
    <mergeCell ref="C34:D34"/>
    <mergeCell ref="E34:E35"/>
    <mergeCell ref="C35:D35"/>
    <mergeCell ref="C28:E28"/>
    <mergeCell ref="C29:E29"/>
  </mergeCells>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FF0000"/>
  </sheetPr>
  <dimension ref="A1:R40"/>
  <sheetViews>
    <sheetView workbookViewId="0">
      <selection activeCell="U3" sqref="U3"/>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20.7109375"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473" t="s">
        <v>2564</v>
      </c>
    </row>
    <row r="3" spans="1:17" ht="18.75" x14ac:dyDescent="0.3">
      <c r="D3" s="99"/>
      <c r="E3" s="99"/>
      <c r="F3" s="99"/>
      <c r="G3" s="99"/>
      <c r="H3" s="99"/>
      <c r="I3" s="99"/>
      <c r="J3" s="99"/>
      <c r="K3" s="99"/>
      <c r="L3" s="99"/>
      <c r="M3" s="99"/>
      <c r="N3" s="99"/>
      <c r="O3" s="99"/>
      <c r="P3" s="1176" t="s">
        <v>154</v>
      </c>
      <c r="Q3" s="1474"/>
    </row>
    <row r="4" spans="1:17" s="56" customFormat="1" ht="15.75" x14ac:dyDescent="0.25">
      <c r="A4" s="75"/>
      <c r="B4" s="53" t="s">
        <v>84</v>
      </c>
      <c r="C4" s="53"/>
      <c r="D4" s="56" t="s">
        <v>150</v>
      </c>
      <c r="P4" s="1176"/>
      <c r="Q4" s="1475"/>
    </row>
    <row r="5" spans="1:17" s="56" customFormat="1" ht="16.5" thickBot="1" x14ac:dyDescent="0.3">
      <c r="A5" s="75"/>
      <c r="B5" s="53" t="s">
        <v>85</v>
      </c>
      <c r="C5" s="53"/>
      <c r="D5" s="56" t="s">
        <v>3078</v>
      </c>
      <c r="H5" s="1177" t="s">
        <v>162</v>
      </c>
      <c r="I5" s="1177"/>
      <c r="J5" s="1177"/>
      <c r="K5" s="1177"/>
      <c r="L5" s="300"/>
      <c r="M5" s="300" t="s">
        <v>147</v>
      </c>
      <c r="N5" s="1177"/>
      <c r="O5" s="1177"/>
      <c r="P5" s="1177"/>
      <c r="Q5" s="129"/>
    </row>
    <row r="6" spans="1:17" s="56" customFormat="1" ht="15.75" x14ac:dyDescent="0.25">
      <c r="A6" s="75"/>
      <c r="B6" s="53" t="s">
        <v>86</v>
      </c>
      <c r="C6" s="53"/>
      <c r="D6" s="72" t="s">
        <v>1243</v>
      </c>
      <c r="H6" s="1181" t="s">
        <v>161</v>
      </c>
      <c r="I6" s="1181"/>
      <c r="J6" s="1181"/>
      <c r="K6" s="1181"/>
      <c r="L6" s="301"/>
      <c r="M6" s="301"/>
      <c r="N6" s="1301" t="s">
        <v>2779</v>
      </c>
      <c r="O6" s="1302"/>
      <c r="P6" s="1302"/>
      <c r="Q6" s="82" t="s">
        <v>159</v>
      </c>
    </row>
    <row r="7" spans="1:17" s="56" customFormat="1" ht="15.75" x14ac:dyDescent="0.25">
      <c r="A7" s="75"/>
      <c r="B7" s="53" t="s">
        <v>87</v>
      </c>
      <c r="C7" s="53"/>
      <c r="D7" s="56" t="s">
        <v>151</v>
      </c>
      <c r="E7" s="72" t="s">
        <v>163</v>
      </c>
      <c r="H7" s="1178">
        <v>45162</v>
      </c>
      <c r="I7" s="1179"/>
      <c r="J7" s="1179"/>
      <c r="K7" s="1179"/>
      <c r="L7" s="1178">
        <v>45162</v>
      </c>
      <c r="M7" s="1178"/>
      <c r="N7" s="1303"/>
      <c r="O7" s="1244"/>
      <c r="P7" s="1244"/>
      <c r="Q7" s="83" t="s">
        <v>160</v>
      </c>
    </row>
    <row r="8" spans="1:17" s="56" customFormat="1" ht="16.5" thickBot="1" x14ac:dyDescent="0.3">
      <c r="A8" s="75"/>
      <c r="B8" s="53" t="s">
        <v>88</v>
      </c>
      <c r="C8" s="53"/>
      <c r="D8" s="56" t="s">
        <v>152</v>
      </c>
      <c r="E8" s="72" t="s">
        <v>163</v>
      </c>
      <c r="H8" s="1178">
        <f>+H7+20</f>
        <v>45182</v>
      </c>
      <c r="I8" s="1179"/>
      <c r="J8" s="1179"/>
      <c r="K8" s="1179"/>
      <c r="L8" s="1178">
        <f>+L7+1</f>
        <v>45163</v>
      </c>
      <c r="M8" s="1178"/>
      <c r="N8" s="1245"/>
      <c r="O8" s="1246"/>
      <c r="P8" s="1246"/>
      <c r="Q8" s="80"/>
    </row>
    <row r="9" spans="1:17" s="56" customFormat="1" ht="17.25" x14ac:dyDescent="0.25">
      <c r="A9" s="75">
        <v>1</v>
      </c>
      <c r="B9" s="1187" t="s">
        <v>166</v>
      </c>
      <c r="C9" s="1187"/>
      <c r="D9" s="1188"/>
      <c r="E9" s="1188"/>
      <c r="F9" s="1188"/>
      <c r="G9" s="1188"/>
      <c r="H9" s="1188"/>
      <c r="I9" s="1188"/>
      <c r="J9" s="1188"/>
      <c r="K9" s="1188"/>
      <c r="L9" s="1188"/>
      <c r="M9" s="1188"/>
      <c r="N9" s="1188"/>
      <c r="O9" s="1188"/>
      <c r="P9" s="1188"/>
      <c r="Q9" s="1188"/>
    </row>
    <row r="10" spans="1:17" s="56" customFormat="1" ht="33" x14ac:dyDescent="0.25">
      <c r="A10" s="75">
        <v>11</v>
      </c>
      <c r="B10" s="1187"/>
      <c r="C10" s="1187"/>
      <c r="D10" s="1188" t="s">
        <v>1240</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169</v>
      </c>
      <c r="E13" s="757" t="s">
        <v>2057</v>
      </c>
      <c r="H13" s="88"/>
      <c r="I13" s="89" t="s">
        <v>155</v>
      </c>
      <c r="K13" s="88"/>
      <c r="L13" s="88"/>
      <c r="N13" s="95" t="s">
        <v>134</v>
      </c>
      <c r="O13" s="89"/>
    </row>
    <row r="14" spans="1:17" s="86" customFormat="1" ht="12.75" x14ac:dyDescent="0.2">
      <c r="A14" s="754"/>
      <c r="B14" s="84" t="s">
        <v>140</v>
      </c>
      <c r="C14" s="86" t="s">
        <v>92</v>
      </c>
      <c r="D14" s="86" t="s">
        <v>170</v>
      </c>
      <c r="H14" s="88"/>
      <c r="I14" s="89" t="s">
        <v>147</v>
      </c>
      <c r="J14" s="87"/>
      <c r="K14" s="88"/>
      <c r="L14" s="88"/>
      <c r="M14" s="96" t="s">
        <v>136</v>
      </c>
      <c r="N14" s="93" t="s">
        <v>157</v>
      </c>
      <c r="O14" s="89"/>
    </row>
    <row r="15" spans="1:17" s="86" customFormat="1" ht="12.75" x14ac:dyDescent="0.2">
      <c r="A15" s="754"/>
      <c r="B15" s="84" t="s">
        <v>136</v>
      </c>
      <c r="C15" s="86" t="s">
        <v>93</v>
      </c>
      <c r="D15" s="86" t="s">
        <v>171</v>
      </c>
      <c r="H15" s="88"/>
      <c r="I15" s="89" t="s">
        <v>148</v>
      </c>
      <c r="J15" s="87"/>
      <c r="K15" s="88"/>
      <c r="L15" s="88"/>
      <c r="M15" s="96" t="s">
        <v>137</v>
      </c>
      <c r="N15" s="93" t="s">
        <v>156</v>
      </c>
      <c r="O15" s="89"/>
    </row>
    <row r="16" spans="1:17" s="86" customFormat="1" ht="12.75" x14ac:dyDescent="0.2">
      <c r="A16" s="754"/>
      <c r="C16" s="84"/>
      <c r="D16" s="86" t="s">
        <v>172</v>
      </c>
      <c r="H16" s="88"/>
      <c r="I16" s="89"/>
      <c r="J16" s="87"/>
      <c r="K16" s="88"/>
      <c r="L16" s="88"/>
      <c r="M16" s="96" t="s">
        <v>138</v>
      </c>
      <c r="N16" s="95" t="s">
        <v>135</v>
      </c>
      <c r="O16" s="89"/>
    </row>
    <row r="17" spans="1:18" s="86" customFormat="1" ht="13.5"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
      <c r="C20" s="1202"/>
      <c r="D20" s="1261"/>
      <c r="E20" s="109"/>
      <c r="F20" s="110"/>
      <c r="G20" s="110"/>
      <c r="H20" s="110"/>
      <c r="I20" s="110"/>
      <c r="J20" s="110"/>
      <c r="K20" s="110"/>
      <c r="L20" s="111"/>
      <c r="M20" s="117"/>
      <c r="N20" s="109"/>
      <c r="O20" s="110"/>
      <c r="P20" s="110"/>
      <c r="Q20" s="108"/>
      <c r="R20"/>
    </row>
    <row r="21" spans="1:18" s="56" customFormat="1" ht="16.5" customHeight="1" x14ac:dyDescent="0.25">
      <c r="A21" s="75"/>
      <c r="C21" s="1454" t="s">
        <v>1081</v>
      </c>
      <c r="D21" s="1455"/>
      <c r="E21" s="118"/>
      <c r="F21" s="119"/>
      <c r="G21" s="119"/>
      <c r="H21" s="119"/>
      <c r="I21" s="119"/>
      <c r="J21" s="119"/>
      <c r="K21" s="119"/>
      <c r="L21" s="107" t="s">
        <v>1186</v>
      </c>
      <c r="M21" s="112">
        <v>1</v>
      </c>
      <c r="N21" s="118"/>
      <c r="O21" s="119"/>
      <c r="P21" s="119"/>
      <c r="Q21" s="120"/>
      <c r="R21"/>
    </row>
    <row r="22" spans="1:18" s="56" customFormat="1" ht="17.25" x14ac:dyDescent="0.25">
      <c r="A22" s="75">
        <v>1</v>
      </c>
      <c r="B22" s="103"/>
      <c r="C22" s="1264" t="s">
        <v>2366</v>
      </c>
      <c r="D22" s="1265"/>
      <c r="E22" s="118"/>
      <c r="F22" s="119"/>
      <c r="G22" s="119"/>
      <c r="H22" s="119"/>
      <c r="I22" s="119"/>
      <c r="J22" s="119"/>
      <c r="K22" s="119"/>
      <c r="L22" s="107" t="s">
        <v>1186</v>
      </c>
      <c r="M22" s="121"/>
      <c r="N22" s="118"/>
      <c r="O22" s="119"/>
      <c r="P22" s="119"/>
      <c r="Q22" s="120"/>
    </row>
    <row r="23" spans="1:18" s="56" customFormat="1" ht="33" x14ac:dyDescent="0.25">
      <c r="A23" s="75">
        <v>11</v>
      </c>
      <c r="B23" s="103"/>
      <c r="C23" s="1264" t="s">
        <v>2367</v>
      </c>
      <c r="D23" s="1265"/>
      <c r="E23" s="118"/>
      <c r="F23" s="119"/>
      <c r="G23" s="119"/>
      <c r="H23" s="119"/>
      <c r="I23" s="119"/>
      <c r="J23" s="119"/>
      <c r="K23" s="119"/>
      <c r="L23" s="123"/>
      <c r="M23" s="121"/>
      <c r="N23" s="118"/>
      <c r="O23" s="119"/>
      <c r="P23" s="119"/>
      <c r="Q23" s="120"/>
    </row>
    <row r="24" spans="1:18" s="56" customFormat="1" ht="48.75" x14ac:dyDescent="0.25">
      <c r="A24" s="75">
        <v>111</v>
      </c>
      <c r="B24" s="103"/>
      <c r="C24" s="1264" t="s">
        <v>2368</v>
      </c>
      <c r="D24" s="1265"/>
      <c r="E24" s="118"/>
      <c r="F24" s="119"/>
      <c r="G24" s="119"/>
      <c r="H24" s="119"/>
      <c r="I24" s="119"/>
      <c r="J24" s="119"/>
      <c r="K24" s="119"/>
      <c r="L24" s="107" t="s">
        <v>1186</v>
      </c>
      <c r="M24" s="121"/>
      <c r="N24" s="118"/>
      <c r="O24" s="119"/>
      <c r="P24" s="119"/>
      <c r="Q24" s="120"/>
    </row>
    <row r="25" spans="1:18" s="56" customFormat="1" ht="18" customHeight="1" x14ac:dyDescent="0.25">
      <c r="A25" s="75">
        <v>1</v>
      </c>
      <c r="B25" s="103"/>
      <c r="C25" s="1264" t="s">
        <v>1168</v>
      </c>
      <c r="D25" s="1265"/>
      <c r="E25" s="118"/>
      <c r="F25" s="119"/>
      <c r="G25" s="119"/>
      <c r="H25" s="119"/>
      <c r="I25" s="119"/>
      <c r="J25" s="119"/>
      <c r="K25" s="119"/>
      <c r="L25" s="107" t="s">
        <v>1186</v>
      </c>
      <c r="M25" s="121"/>
      <c r="N25" s="118"/>
      <c r="O25" s="119"/>
      <c r="P25" s="119"/>
      <c r="Q25" s="120"/>
    </row>
    <row r="26" spans="1:18" s="56" customFormat="1" ht="17.25" customHeight="1" x14ac:dyDescent="0.25">
      <c r="A26" s="75">
        <v>1</v>
      </c>
      <c r="B26" s="103"/>
      <c r="C26" s="1264" t="s">
        <v>1169</v>
      </c>
      <c r="D26" s="1265"/>
      <c r="E26" s="118"/>
      <c r="F26" s="119"/>
      <c r="G26" s="119"/>
      <c r="H26" s="119"/>
      <c r="I26" s="119"/>
      <c r="J26" s="119"/>
      <c r="K26" s="119"/>
      <c r="L26" s="107" t="s">
        <v>1186</v>
      </c>
      <c r="M26" s="121"/>
      <c r="N26" s="118"/>
      <c r="O26" s="119"/>
      <c r="P26" s="119"/>
      <c r="Q26" s="120"/>
    </row>
    <row r="27" spans="1:18" s="56" customFormat="1" ht="15.75" customHeight="1" x14ac:dyDescent="0.25">
      <c r="A27" s="75"/>
      <c r="B27" s="103"/>
      <c r="C27" s="1264" t="s">
        <v>1170</v>
      </c>
      <c r="D27" s="1265"/>
      <c r="E27" s="118"/>
      <c r="F27" s="119"/>
      <c r="G27" s="119"/>
      <c r="H27" s="119"/>
      <c r="I27" s="119"/>
      <c r="J27" s="119"/>
      <c r="K27" s="119"/>
      <c r="L27" s="107" t="s">
        <v>1186</v>
      </c>
      <c r="M27" s="121"/>
      <c r="N27" s="118"/>
      <c r="O27" s="119"/>
      <c r="P27" s="119"/>
      <c r="Q27" s="120"/>
    </row>
    <row r="28" spans="1:18" s="56" customFormat="1" ht="17.25" x14ac:dyDescent="0.25">
      <c r="A28" s="75">
        <v>1</v>
      </c>
      <c r="B28" s="103"/>
      <c r="C28" s="1264" t="s">
        <v>3014</v>
      </c>
      <c r="D28" s="1265"/>
      <c r="E28" s="118"/>
      <c r="F28" s="119"/>
      <c r="G28" s="119"/>
      <c r="H28" s="119"/>
      <c r="I28" s="119"/>
      <c r="J28" s="119"/>
      <c r="K28" s="119"/>
      <c r="L28" s="107" t="s">
        <v>1186</v>
      </c>
      <c r="M28" s="121"/>
      <c r="N28" s="118"/>
      <c r="O28" s="119"/>
      <c r="P28" s="119"/>
      <c r="Q28" s="120"/>
    </row>
    <row r="29" spans="1:18" s="56" customFormat="1" ht="15.75" customHeight="1" x14ac:dyDescent="0.25">
      <c r="A29" s="75"/>
      <c r="B29" s="103"/>
      <c r="C29" s="1264" t="s">
        <v>3015</v>
      </c>
      <c r="D29" s="1265"/>
      <c r="E29" s="118"/>
      <c r="F29" s="119"/>
      <c r="G29" s="119"/>
      <c r="H29" s="119"/>
      <c r="I29" s="119"/>
      <c r="J29" s="119"/>
      <c r="K29" s="119"/>
      <c r="L29" s="107" t="s">
        <v>1186</v>
      </c>
      <c r="M29" s="121"/>
      <c r="N29" s="118"/>
      <c r="O29" s="119"/>
      <c r="P29" s="119"/>
      <c r="Q29" s="120"/>
    </row>
    <row r="30" spans="1:18" s="56" customFormat="1" ht="48.75" x14ac:dyDescent="0.25">
      <c r="A30" s="75">
        <v>111</v>
      </c>
      <c r="B30" s="103"/>
      <c r="C30" s="1264" t="s">
        <v>3016</v>
      </c>
      <c r="D30" s="1265"/>
      <c r="E30" s="118"/>
      <c r="F30" s="119"/>
      <c r="G30" s="119"/>
      <c r="H30" s="119"/>
      <c r="I30" s="119"/>
      <c r="J30" s="119"/>
      <c r="K30" s="119"/>
      <c r="L30" s="107" t="s">
        <v>1186</v>
      </c>
      <c r="M30" s="121"/>
      <c r="N30" s="118"/>
      <c r="O30" s="119"/>
      <c r="P30" s="119"/>
      <c r="Q30" s="120"/>
    </row>
    <row r="31" spans="1:18" s="56" customFormat="1" ht="48.75" x14ac:dyDescent="0.25">
      <c r="A31" s="75">
        <v>111</v>
      </c>
      <c r="B31" s="103"/>
      <c r="C31" s="1264" t="s">
        <v>3017</v>
      </c>
      <c r="D31" s="1265"/>
      <c r="E31" s="118"/>
      <c r="F31" s="119"/>
      <c r="G31" s="119"/>
      <c r="H31" s="119"/>
      <c r="I31" s="119"/>
      <c r="J31" s="119"/>
      <c r="K31" s="119"/>
      <c r="L31" s="107" t="s">
        <v>1186</v>
      </c>
      <c r="M31" s="121"/>
      <c r="N31" s="118"/>
      <c r="O31" s="119"/>
      <c r="P31" s="119"/>
      <c r="Q31" s="120"/>
    </row>
    <row r="32" spans="1:18" s="56" customFormat="1" ht="18" customHeight="1" x14ac:dyDescent="0.25">
      <c r="A32" s="75">
        <v>1</v>
      </c>
      <c r="B32" s="103"/>
      <c r="C32" s="1264" t="s">
        <v>1242</v>
      </c>
      <c r="D32" s="1265"/>
      <c r="E32" s="118"/>
      <c r="F32" s="119"/>
      <c r="G32" s="119"/>
      <c r="H32" s="119"/>
      <c r="I32" s="119"/>
      <c r="J32" s="119"/>
      <c r="K32" s="119"/>
      <c r="L32" s="107" t="s">
        <v>1186</v>
      </c>
      <c r="M32" s="121"/>
      <c r="N32" s="118"/>
      <c r="O32" s="119"/>
      <c r="P32" s="119"/>
      <c r="Q32" s="120"/>
    </row>
    <row r="33" spans="1:18" s="56" customFormat="1" ht="16.5" thickBot="1" x14ac:dyDescent="0.3">
      <c r="A33" s="75"/>
      <c r="B33" s="103"/>
      <c r="C33" s="1206"/>
      <c r="D33" s="1207"/>
      <c r="E33" s="124"/>
      <c r="F33" s="125"/>
      <c r="G33" s="125"/>
      <c r="H33" s="125"/>
      <c r="I33" s="125"/>
      <c r="J33" s="125"/>
      <c r="K33" s="125"/>
      <c r="L33" s="126"/>
      <c r="M33" s="127"/>
      <c r="N33" s="124"/>
      <c r="O33" s="125"/>
      <c r="P33" s="125"/>
      <c r="Q33" s="128"/>
      <c r="R33"/>
    </row>
    <row r="34" spans="1:18" s="56" customFormat="1" ht="16.5" thickBot="1" x14ac:dyDescent="0.3">
      <c r="A34" s="75"/>
      <c r="C34" s="1208" t="s">
        <v>236</v>
      </c>
      <c r="D34" s="1208"/>
      <c r="Q34" s="129"/>
      <c r="R34"/>
    </row>
    <row r="35" spans="1:18" s="56" customFormat="1" ht="49.5" thickBot="1" x14ac:dyDescent="0.3">
      <c r="A35" s="75">
        <v>111</v>
      </c>
      <c r="C35" s="1182"/>
      <c r="D35" s="1183"/>
      <c r="E35" s="1183"/>
      <c r="F35" s="1183"/>
      <c r="G35" s="1183"/>
      <c r="H35" s="1183"/>
      <c r="I35" s="1183"/>
      <c r="J35" s="1183"/>
      <c r="K35" s="1183"/>
      <c r="L35" s="1183"/>
      <c r="M35" s="1183"/>
      <c r="N35" s="1183"/>
      <c r="O35" s="1183"/>
      <c r="P35" s="1183"/>
      <c r="Q35" s="1184"/>
      <c r="R35"/>
    </row>
    <row r="36" spans="1:18" s="56" customFormat="1" ht="15.75" x14ac:dyDescent="0.25">
      <c r="A36" s="75"/>
      <c r="Q36" s="129"/>
      <c r="R36"/>
    </row>
    <row r="37" spans="1:18" s="56" customFormat="1" ht="15.75" x14ac:dyDescent="0.25">
      <c r="A37" s="75"/>
      <c r="Q37" s="129"/>
      <c r="R37"/>
    </row>
    <row r="38" spans="1:18" s="56" customFormat="1" ht="15.75" x14ac:dyDescent="0.25">
      <c r="A38" s="75"/>
      <c r="Q38" s="129"/>
      <c r="R38"/>
    </row>
    <row r="39" spans="1:18" s="56" customFormat="1" ht="15.75" x14ac:dyDescent="0.25">
      <c r="A39" s="75"/>
      <c r="Q39" s="129"/>
      <c r="R39"/>
    </row>
    <row r="40" spans="1:18" s="56" customFormat="1" ht="15.75" x14ac:dyDescent="0.25">
      <c r="A40" s="75"/>
      <c r="Q40" s="129"/>
      <c r="R40"/>
    </row>
  </sheetData>
  <mergeCells count="39">
    <mergeCell ref="C33:D33"/>
    <mergeCell ref="C34:D34"/>
    <mergeCell ref="C35:Q35"/>
    <mergeCell ref="C30:D30"/>
    <mergeCell ref="C31:D31"/>
    <mergeCell ref="C28:D28"/>
    <mergeCell ref="C32:D32"/>
    <mergeCell ref="C29:D29"/>
    <mergeCell ref="C20:D20"/>
    <mergeCell ref="C21:D21"/>
    <mergeCell ref="C22:D22"/>
    <mergeCell ref="C23:D23"/>
    <mergeCell ref="C24:D24"/>
    <mergeCell ref="C25:D25"/>
    <mergeCell ref="C26:D26"/>
    <mergeCell ref="C27:D27"/>
    <mergeCell ref="B9:C10"/>
    <mergeCell ref="D9:Q9"/>
    <mergeCell ref="D10:Q10"/>
    <mergeCell ref="B12:D12"/>
    <mergeCell ref="C18:D19"/>
    <mergeCell ref="E18:K18"/>
    <mergeCell ref="L18:M19"/>
    <mergeCell ref="N18:P18"/>
    <mergeCell ref="Q18:Q19"/>
    <mergeCell ref="D1:P1"/>
    <mergeCell ref="D2:P2"/>
    <mergeCell ref="H6:K6"/>
    <mergeCell ref="N6:P6"/>
    <mergeCell ref="H7:K7"/>
    <mergeCell ref="L7:M7"/>
    <mergeCell ref="N7:P7"/>
    <mergeCell ref="Q2:Q4"/>
    <mergeCell ref="P3:P4"/>
    <mergeCell ref="H5:K5"/>
    <mergeCell ref="N5:P5"/>
    <mergeCell ref="H8:K8"/>
    <mergeCell ref="L8:M8"/>
    <mergeCell ref="N8:P8"/>
  </mergeCells>
  <conditionalFormatting sqref="C21:D32">
    <cfRule type="duplicateValues" dxfId="24" priority="577"/>
  </conditionalFormatting>
  <dataValidations count="1">
    <dataValidation type="list" allowBlank="1" showInputMessage="1" showErrorMessage="1" sqref="Q21:Q31 Q32" xr:uid="{00000000-0002-0000-4D00-000000000000}">
      <formula1>$I$13:$I$15</formula1>
    </dataValidation>
  </dataValidations>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FF0000"/>
  </sheetPr>
  <dimension ref="A1:S35"/>
  <sheetViews>
    <sheetView topLeftCell="A7" workbookViewId="0">
      <selection activeCell="C19" sqref="C19:E19"/>
    </sheetView>
  </sheetViews>
  <sheetFormatPr baseColWidth="10" defaultRowHeight="18.75" customHeight="1" x14ac:dyDescent="0.25"/>
  <cols>
    <col min="1" max="1" width="3.7109375" style="788" customWidth="1"/>
    <col min="2" max="2" width="27.7109375" style="824" customWidth="1"/>
    <col min="3" max="3" width="15.85546875" style="817" customWidth="1"/>
    <col min="4" max="4" width="82" style="825" customWidth="1"/>
    <col min="5" max="5" width="13.7109375" style="144" customWidth="1"/>
    <col min="6" max="6" width="16.42578125" style="144" customWidth="1"/>
    <col min="7" max="7" width="22.28515625" style="144" customWidth="1"/>
    <col min="8" max="8" width="21.28515625" style="144" customWidth="1"/>
    <col min="9" max="256" width="11.42578125" style="144"/>
    <col min="257" max="257" width="3.7109375" style="144" customWidth="1"/>
    <col min="258" max="258" width="27.7109375" style="144" customWidth="1"/>
    <col min="259" max="259" width="15.85546875" style="144" customWidth="1"/>
    <col min="260" max="260" width="82" style="144" customWidth="1"/>
    <col min="261" max="261" width="13.7109375" style="144" customWidth="1"/>
    <col min="262" max="262" width="16.42578125" style="144" customWidth="1"/>
    <col min="263" max="263" width="22.28515625" style="144" customWidth="1"/>
    <col min="264" max="264" width="21.28515625" style="144" customWidth="1"/>
    <col min="265" max="512" width="11.42578125" style="144"/>
    <col min="513" max="513" width="3.7109375" style="144" customWidth="1"/>
    <col min="514" max="514" width="27.7109375" style="144" customWidth="1"/>
    <col min="515" max="515" width="15.85546875" style="144" customWidth="1"/>
    <col min="516" max="516" width="82" style="144" customWidth="1"/>
    <col min="517" max="517" width="13.7109375" style="144" customWidth="1"/>
    <col min="518" max="518" width="16.42578125" style="144" customWidth="1"/>
    <col min="519" max="519" width="22.28515625" style="144" customWidth="1"/>
    <col min="520" max="520" width="21.28515625" style="144" customWidth="1"/>
    <col min="521" max="768" width="11.42578125" style="144"/>
    <col min="769" max="769" width="3.7109375" style="144" customWidth="1"/>
    <col min="770" max="770" width="27.7109375" style="144" customWidth="1"/>
    <col min="771" max="771" width="15.85546875" style="144" customWidth="1"/>
    <col min="772" max="772" width="82" style="144" customWidth="1"/>
    <col min="773" max="773" width="13.7109375" style="144" customWidth="1"/>
    <col min="774" max="774" width="16.42578125" style="144" customWidth="1"/>
    <col min="775" max="775" width="22.28515625" style="144" customWidth="1"/>
    <col min="776" max="776" width="21.28515625" style="144" customWidth="1"/>
    <col min="777" max="1024" width="11.42578125" style="144"/>
    <col min="1025" max="1025" width="3.7109375" style="144" customWidth="1"/>
    <col min="1026" max="1026" width="27.7109375" style="144" customWidth="1"/>
    <col min="1027" max="1027" width="15.85546875" style="144" customWidth="1"/>
    <col min="1028" max="1028" width="82" style="144" customWidth="1"/>
    <col min="1029" max="1029" width="13.7109375" style="144" customWidth="1"/>
    <col min="1030" max="1030" width="16.42578125" style="144" customWidth="1"/>
    <col min="1031" max="1031" width="22.28515625" style="144" customWidth="1"/>
    <col min="1032" max="1032" width="21.28515625" style="144" customWidth="1"/>
    <col min="1033" max="1280" width="11.42578125" style="144"/>
    <col min="1281" max="1281" width="3.7109375" style="144" customWidth="1"/>
    <col min="1282" max="1282" width="27.7109375" style="144" customWidth="1"/>
    <col min="1283" max="1283" width="15.85546875" style="144" customWidth="1"/>
    <col min="1284" max="1284" width="82" style="144" customWidth="1"/>
    <col min="1285" max="1285" width="13.7109375" style="144" customWidth="1"/>
    <col min="1286" max="1286" width="16.42578125" style="144" customWidth="1"/>
    <col min="1287" max="1287" width="22.28515625" style="144" customWidth="1"/>
    <col min="1288" max="1288" width="21.28515625" style="144" customWidth="1"/>
    <col min="1289" max="1536" width="11.42578125" style="144"/>
    <col min="1537" max="1537" width="3.7109375" style="144" customWidth="1"/>
    <col min="1538" max="1538" width="27.7109375" style="144" customWidth="1"/>
    <col min="1539" max="1539" width="15.85546875" style="144" customWidth="1"/>
    <col min="1540" max="1540" width="82" style="144" customWidth="1"/>
    <col min="1541" max="1541" width="13.7109375" style="144" customWidth="1"/>
    <col min="1542" max="1542" width="16.42578125" style="144" customWidth="1"/>
    <col min="1543" max="1543" width="22.28515625" style="144" customWidth="1"/>
    <col min="1544" max="1544" width="21.28515625" style="144" customWidth="1"/>
    <col min="1545" max="1792" width="11.42578125" style="144"/>
    <col min="1793" max="1793" width="3.7109375" style="144" customWidth="1"/>
    <col min="1794" max="1794" width="27.7109375" style="144" customWidth="1"/>
    <col min="1795" max="1795" width="15.85546875" style="144" customWidth="1"/>
    <col min="1796" max="1796" width="82" style="144" customWidth="1"/>
    <col min="1797" max="1797" width="13.7109375" style="144" customWidth="1"/>
    <col min="1798" max="1798" width="16.42578125" style="144" customWidth="1"/>
    <col min="1799" max="1799" width="22.28515625" style="144" customWidth="1"/>
    <col min="1800" max="1800" width="21.28515625" style="144" customWidth="1"/>
    <col min="1801" max="2048" width="11.42578125" style="144"/>
    <col min="2049" max="2049" width="3.7109375" style="144" customWidth="1"/>
    <col min="2050" max="2050" width="27.7109375" style="144" customWidth="1"/>
    <col min="2051" max="2051" width="15.85546875" style="144" customWidth="1"/>
    <col min="2052" max="2052" width="82" style="144" customWidth="1"/>
    <col min="2053" max="2053" width="13.7109375" style="144" customWidth="1"/>
    <col min="2054" max="2054" width="16.42578125" style="144" customWidth="1"/>
    <col min="2055" max="2055" width="22.28515625" style="144" customWidth="1"/>
    <col min="2056" max="2056" width="21.28515625" style="144" customWidth="1"/>
    <col min="2057" max="2304" width="11.42578125" style="144"/>
    <col min="2305" max="2305" width="3.7109375" style="144" customWidth="1"/>
    <col min="2306" max="2306" width="27.7109375" style="144" customWidth="1"/>
    <col min="2307" max="2307" width="15.85546875" style="144" customWidth="1"/>
    <col min="2308" max="2308" width="82" style="144" customWidth="1"/>
    <col min="2309" max="2309" width="13.7109375" style="144" customWidth="1"/>
    <col min="2310" max="2310" width="16.42578125" style="144" customWidth="1"/>
    <col min="2311" max="2311" width="22.28515625" style="144" customWidth="1"/>
    <col min="2312" max="2312" width="21.28515625" style="144" customWidth="1"/>
    <col min="2313" max="2560" width="11.42578125" style="144"/>
    <col min="2561" max="2561" width="3.7109375" style="144" customWidth="1"/>
    <col min="2562" max="2562" width="27.7109375" style="144" customWidth="1"/>
    <col min="2563" max="2563" width="15.85546875" style="144" customWidth="1"/>
    <col min="2564" max="2564" width="82" style="144" customWidth="1"/>
    <col min="2565" max="2565" width="13.7109375" style="144" customWidth="1"/>
    <col min="2566" max="2566" width="16.42578125" style="144" customWidth="1"/>
    <col min="2567" max="2567" width="22.28515625" style="144" customWidth="1"/>
    <col min="2568" max="2568" width="21.28515625" style="144" customWidth="1"/>
    <col min="2569" max="2816" width="11.42578125" style="144"/>
    <col min="2817" max="2817" width="3.7109375" style="144" customWidth="1"/>
    <col min="2818" max="2818" width="27.7109375" style="144" customWidth="1"/>
    <col min="2819" max="2819" width="15.85546875" style="144" customWidth="1"/>
    <col min="2820" max="2820" width="82" style="144" customWidth="1"/>
    <col min="2821" max="2821" width="13.7109375" style="144" customWidth="1"/>
    <col min="2822" max="2822" width="16.42578125" style="144" customWidth="1"/>
    <col min="2823" max="2823" width="22.28515625" style="144" customWidth="1"/>
    <col min="2824" max="2824" width="21.28515625" style="144" customWidth="1"/>
    <col min="2825" max="3072" width="11.42578125" style="144"/>
    <col min="3073" max="3073" width="3.7109375" style="144" customWidth="1"/>
    <col min="3074" max="3074" width="27.7109375" style="144" customWidth="1"/>
    <col min="3075" max="3075" width="15.85546875" style="144" customWidth="1"/>
    <col min="3076" max="3076" width="82" style="144" customWidth="1"/>
    <col min="3077" max="3077" width="13.7109375" style="144" customWidth="1"/>
    <col min="3078" max="3078" width="16.42578125" style="144" customWidth="1"/>
    <col min="3079" max="3079" width="22.28515625" style="144" customWidth="1"/>
    <col min="3080" max="3080" width="21.28515625" style="144" customWidth="1"/>
    <col min="3081" max="3328" width="11.42578125" style="144"/>
    <col min="3329" max="3329" width="3.7109375" style="144" customWidth="1"/>
    <col min="3330" max="3330" width="27.7109375" style="144" customWidth="1"/>
    <col min="3331" max="3331" width="15.85546875" style="144" customWidth="1"/>
    <col min="3332" max="3332" width="82" style="144" customWidth="1"/>
    <col min="3333" max="3333" width="13.7109375" style="144" customWidth="1"/>
    <col min="3334" max="3334" width="16.42578125" style="144" customWidth="1"/>
    <col min="3335" max="3335" width="22.28515625" style="144" customWidth="1"/>
    <col min="3336" max="3336" width="21.28515625" style="144" customWidth="1"/>
    <col min="3337" max="3584" width="11.42578125" style="144"/>
    <col min="3585" max="3585" width="3.7109375" style="144" customWidth="1"/>
    <col min="3586" max="3586" width="27.7109375" style="144" customWidth="1"/>
    <col min="3587" max="3587" width="15.85546875" style="144" customWidth="1"/>
    <col min="3588" max="3588" width="82" style="144" customWidth="1"/>
    <col min="3589" max="3589" width="13.7109375" style="144" customWidth="1"/>
    <col min="3590" max="3590" width="16.42578125" style="144" customWidth="1"/>
    <col min="3591" max="3591" width="22.28515625" style="144" customWidth="1"/>
    <col min="3592" max="3592" width="21.28515625" style="144" customWidth="1"/>
    <col min="3593" max="3840" width="11.42578125" style="144"/>
    <col min="3841" max="3841" width="3.7109375" style="144" customWidth="1"/>
    <col min="3842" max="3842" width="27.7109375" style="144" customWidth="1"/>
    <col min="3843" max="3843" width="15.85546875" style="144" customWidth="1"/>
    <col min="3844" max="3844" width="82" style="144" customWidth="1"/>
    <col min="3845" max="3845" width="13.7109375" style="144" customWidth="1"/>
    <col min="3846" max="3846" width="16.42578125" style="144" customWidth="1"/>
    <col min="3847" max="3847" width="22.28515625" style="144" customWidth="1"/>
    <col min="3848" max="3848" width="21.28515625" style="144" customWidth="1"/>
    <col min="3849" max="4096" width="11.42578125" style="144"/>
    <col min="4097" max="4097" width="3.7109375" style="144" customWidth="1"/>
    <col min="4098" max="4098" width="27.7109375" style="144" customWidth="1"/>
    <col min="4099" max="4099" width="15.85546875" style="144" customWidth="1"/>
    <col min="4100" max="4100" width="82" style="144" customWidth="1"/>
    <col min="4101" max="4101" width="13.7109375" style="144" customWidth="1"/>
    <col min="4102" max="4102" width="16.42578125" style="144" customWidth="1"/>
    <col min="4103" max="4103" width="22.28515625" style="144" customWidth="1"/>
    <col min="4104" max="4104" width="21.28515625" style="144" customWidth="1"/>
    <col min="4105" max="4352" width="11.42578125" style="144"/>
    <col min="4353" max="4353" width="3.7109375" style="144" customWidth="1"/>
    <col min="4354" max="4354" width="27.7109375" style="144" customWidth="1"/>
    <col min="4355" max="4355" width="15.85546875" style="144" customWidth="1"/>
    <col min="4356" max="4356" width="82" style="144" customWidth="1"/>
    <col min="4357" max="4357" width="13.7109375" style="144" customWidth="1"/>
    <col min="4358" max="4358" width="16.42578125" style="144" customWidth="1"/>
    <col min="4359" max="4359" width="22.28515625" style="144" customWidth="1"/>
    <col min="4360" max="4360" width="21.28515625" style="144" customWidth="1"/>
    <col min="4361" max="4608" width="11.42578125" style="144"/>
    <col min="4609" max="4609" width="3.7109375" style="144" customWidth="1"/>
    <col min="4610" max="4610" width="27.7109375" style="144" customWidth="1"/>
    <col min="4611" max="4611" width="15.85546875" style="144" customWidth="1"/>
    <col min="4612" max="4612" width="82" style="144" customWidth="1"/>
    <col min="4613" max="4613" width="13.7109375" style="144" customWidth="1"/>
    <col min="4614" max="4614" width="16.42578125" style="144" customWidth="1"/>
    <col min="4615" max="4615" width="22.28515625" style="144" customWidth="1"/>
    <col min="4616" max="4616" width="21.28515625" style="144" customWidth="1"/>
    <col min="4617" max="4864" width="11.42578125" style="144"/>
    <col min="4865" max="4865" width="3.7109375" style="144" customWidth="1"/>
    <col min="4866" max="4866" width="27.7109375" style="144" customWidth="1"/>
    <col min="4867" max="4867" width="15.85546875" style="144" customWidth="1"/>
    <col min="4868" max="4868" width="82" style="144" customWidth="1"/>
    <col min="4869" max="4869" width="13.7109375" style="144" customWidth="1"/>
    <col min="4870" max="4870" width="16.42578125" style="144" customWidth="1"/>
    <col min="4871" max="4871" width="22.28515625" style="144" customWidth="1"/>
    <col min="4872" max="4872" width="21.28515625" style="144" customWidth="1"/>
    <col min="4873" max="5120" width="11.42578125" style="144"/>
    <col min="5121" max="5121" width="3.7109375" style="144" customWidth="1"/>
    <col min="5122" max="5122" width="27.7109375" style="144" customWidth="1"/>
    <col min="5123" max="5123" width="15.85546875" style="144" customWidth="1"/>
    <col min="5124" max="5124" width="82" style="144" customWidth="1"/>
    <col min="5125" max="5125" width="13.7109375" style="144" customWidth="1"/>
    <col min="5126" max="5126" width="16.42578125" style="144" customWidth="1"/>
    <col min="5127" max="5127" width="22.28515625" style="144" customWidth="1"/>
    <col min="5128" max="5128" width="21.28515625" style="144" customWidth="1"/>
    <col min="5129" max="5376" width="11.42578125" style="144"/>
    <col min="5377" max="5377" width="3.7109375" style="144" customWidth="1"/>
    <col min="5378" max="5378" width="27.7109375" style="144" customWidth="1"/>
    <col min="5379" max="5379" width="15.85546875" style="144" customWidth="1"/>
    <col min="5380" max="5380" width="82" style="144" customWidth="1"/>
    <col min="5381" max="5381" width="13.7109375" style="144" customWidth="1"/>
    <col min="5382" max="5382" width="16.42578125" style="144" customWidth="1"/>
    <col min="5383" max="5383" width="22.28515625" style="144" customWidth="1"/>
    <col min="5384" max="5384" width="21.28515625" style="144" customWidth="1"/>
    <col min="5385" max="5632" width="11.42578125" style="144"/>
    <col min="5633" max="5633" width="3.7109375" style="144" customWidth="1"/>
    <col min="5634" max="5634" width="27.7109375" style="144" customWidth="1"/>
    <col min="5635" max="5635" width="15.85546875" style="144" customWidth="1"/>
    <col min="5636" max="5636" width="82" style="144" customWidth="1"/>
    <col min="5637" max="5637" width="13.7109375" style="144" customWidth="1"/>
    <col min="5638" max="5638" width="16.42578125" style="144" customWidth="1"/>
    <col min="5639" max="5639" width="22.28515625" style="144" customWidth="1"/>
    <col min="5640" max="5640" width="21.28515625" style="144" customWidth="1"/>
    <col min="5641" max="5888" width="11.42578125" style="144"/>
    <col min="5889" max="5889" width="3.7109375" style="144" customWidth="1"/>
    <col min="5890" max="5890" width="27.7109375" style="144" customWidth="1"/>
    <col min="5891" max="5891" width="15.85546875" style="144" customWidth="1"/>
    <col min="5892" max="5892" width="82" style="144" customWidth="1"/>
    <col min="5893" max="5893" width="13.7109375" style="144" customWidth="1"/>
    <col min="5894" max="5894" width="16.42578125" style="144" customWidth="1"/>
    <col min="5895" max="5895" width="22.28515625" style="144" customWidth="1"/>
    <col min="5896" max="5896" width="21.28515625" style="144" customWidth="1"/>
    <col min="5897" max="6144" width="11.42578125" style="144"/>
    <col min="6145" max="6145" width="3.7109375" style="144" customWidth="1"/>
    <col min="6146" max="6146" width="27.7109375" style="144" customWidth="1"/>
    <col min="6147" max="6147" width="15.85546875" style="144" customWidth="1"/>
    <col min="6148" max="6148" width="82" style="144" customWidth="1"/>
    <col min="6149" max="6149" width="13.7109375" style="144" customWidth="1"/>
    <col min="6150" max="6150" width="16.42578125" style="144" customWidth="1"/>
    <col min="6151" max="6151" width="22.28515625" style="144" customWidth="1"/>
    <col min="6152" max="6152" width="21.28515625" style="144" customWidth="1"/>
    <col min="6153" max="6400" width="11.42578125" style="144"/>
    <col min="6401" max="6401" width="3.7109375" style="144" customWidth="1"/>
    <col min="6402" max="6402" width="27.7109375" style="144" customWidth="1"/>
    <col min="6403" max="6403" width="15.85546875" style="144" customWidth="1"/>
    <col min="6404" max="6404" width="82" style="144" customWidth="1"/>
    <col min="6405" max="6405" width="13.7109375" style="144" customWidth="1"/>
    <col min="6406" max="6406" width="16.42578125" style="144" customWidth="1"/>
    <col min="6407" max="6407" width="22.28515625" style="144" customWidth="1"/>
    <col min="6408" max="6408" width="21.28515625" style="144" customWidth="1"/>
    <col min="6409" max="6656" width="11.42578125" style="144"/>
    <col min="6657" max="6657" width="3.7109375" style="144" customWidth="1"/>
    <col min="6658" max="6658" width="27.7109375" style="144" customWidth="1"/>
    <col min="6659" max="6659" width="15.85546875" style="144" customWidth="1"/>
    <col min="6660" max="6660" width="82" style="144" customWidth="1"/>
    <col min="6661" max="6661" width="13.7109375" style="144" customWidth="1"/>
    <col min="6662" max="6662" width="16.42578125" style="144" customWidth="1"/>
    <col min="6663" max="6663" width="22.28515625" style="144" customWidth="1"/>
    <col min="6664" max="6664" width="21.28515625" style="144" customWidth="1"/>
    <col min="6665" max="6912" width="11.42578125" style="144"/>
    <col min="6913" max="6913" width="3.7109375" style="144" customWidth="1"/>
    <col min="6914" max="6914" width="27.7109375" style="144" customWidth="1"/>
    <col min="6915" max="6915" width="15.85546875" style="144" customWidth="1"/>
    <col min="6916" max="6916" width="82" style="144" customWidth="1"/>
    <col min="6917" max="6917" width="13.7109375" style="144" customWidth="1"/>
    <col min="6918" max="6918" width="16.42578125" style="144" customWidth="1"/>
    <col min="6919" max="6919" width="22.28515625" style="144" customWidth="1"/>
    <col min="6920" max="6920" width="21.28515625" style="144" customWidth="1"/>
    <col min="6921" max="7168" width="11.42578125" style="144"/>
    <col min="7169" max="7169" width="3.7109375" style="144" customWidth="1"/>
    <col min="7170" max="7170" width="27.7109375" style="144" customWidth="1"/>
    <col min="7171" max="7171" width="15.85546875" style="144" customWidth="1"/>
    <col min="7172" max="7172" width="82" style="144" customWidth="1"/>
    <col min="7173" max="7173" width="13.7109375" style="144" customWidth="1"/>
    <col min="7174" max="7174" width="16.42578125" style="144" customWidth="1"/>
    <col min="7175" max="7175" width="22.28515625" style="144" customWidth="1"/>
    <col min="7176" max="7176" width="21.28515625" style="144" customWidth="1"/>
    <col min="7177" max="7424" width="11.42578125" style="144"/>
    <col min="7425" max="7425" width="3.7109375" style="144" customWidth="1"/>
    <col min="7426" max="7426" width="27.7109375" style="144" customWidth="1"/>
    <col min="7427" max="7427" width="15.85546875" style="144" customWidth="1"/>
    <col min="7428" max="7428" width="82" style="144" customWidth="1"/>
    <col min="7429" max="7429" width="13.7109375" style="144" customWidth="1"/>
    <col min="7430" max="7430" width="16.42578125" style="144" customWidth="1"/>
    <col min="7431" max="7431" width="22.28515625" style="144" customWidth="1"/>
    <col min="7432" max="7432" width="21.28515625" style="144" customWidth="1"/>
    <col min="7433" max="7680" width="11.42578125" style="144"/>
    <col min="7681" max="7681" width="3.7109375" style="144" customWidth="1"/>
    <col min="7682" max="7682" width="27.7109375" style="144" customWidth="1"/>
    <col min="7683" max="7683" width="15.85546875" style="144" customWidth="1"/>
    <col min="7684" max="7684" width="82" style="144" customWidth="1"/>
    <col min="7685" max="7685" width="13.7109375" style="144" customWidth="1"/>
    <col min="7686" max="7686" width="16.42578125" style="144" customWidth="1"/>
    <col min="7687" max="7687" width="22.28515625" style="144" customWidth="1"/>
    <col min="7688" max="7688" width="21.28515625" style="144" customWidth="1"/>
    <col min="7689" max="7936" width="11.42578125" style="144"/>
    <col min="7937" max="7937" width="3.7109375" style="144" customWidth="1"/>
    <col min="7938" max="7938" width="27.7109375" style="144" customWidth="1"/>
    <col min="7939" max="7939" width="15.85546875" style="144" customWidth="1"/>
    <col min="7940" max="7940" width="82" style="144" customWidth="1"/>
    <col min="7941" max="7941" width="13.7109375" style="144" customWidth="1"/>
    <col min="7942" max="7942" width="16.42578125" style="144" customWidth="1"/>
    <col min="7943" max="7943" width="22.28515625" style="144" customWidth="1"/>
    <col min="7944" max="7944" width="21.28515625" style="144" customWidth="1"/>
    <col min="7945" max="8192" width="11.42578125" style="144"/>
    <col min="8193" max="8193" width="3.7109375" style="144" customWidth="1"/>
    <col min="8194" max="8194" width="27.7109375" style="144" customWidth="1"/>
    <col min="8195" max="8195" width="15.85546875" style="144" customWidth="1"/>
    <col min="8196" max="8196" width="82" style="144" customWidth="1"/>
    <col min="8197" max="8197" width="13.7109375" style="144" customWidth="1"/>
    <col min="8198" max="8198" width="16.42578125" style="144" customWidth="1"/>
    <col min="8199" max="8199" width="22.28515625" style="144" customWidth="1"/>
    <col min="8200" max="8200" width="21.28515625" style="144" customWidth="1"/>
    <col min="8201" max="8448" width="11.42578125" style="144"/>
    <col min="8449" max="8449" width="3.7109375" style="144" customWidth="1"/>
    <col min="8450" max="8450" width="27.7109375" style="144" customWidth="1"/>
    <col min="8451" max="8451" width="15.85546875" style="144" customWidth="1"/>
    <col min="8452" max="8452" width="82" style="144" customWidth="1"/>
    <col min="8453" max="8453" width="13.7109375" style="144" customWidth="1"/>
    <col min="8454" max="8454" width="16.42578125" style="144" customWidth="1"/>
    <col min="8455" max="8455" width="22.28515625" style="144" customWidth="1"/>
    <col min="8456" max="8456" width="21.28515625" style="144" customWidth="1"/>
    <col min="8457" max="8704" width="11.42578125" style="144"/>
    <col min="8705" max="8705" width="3.7109375" style="144" customWidth="1"/>
    <col min="8706" max="8706" width="27.7109375" style="144" customWidth="1"/>
    <col min="8707" max="8707" width="15.85546875" style="144" customWidth="1"/>
    <col min="8708" max="8708" width="82" style="144" customWidth="1"/>
    <col min="8709" max="8709" width="13.7109375" style="144" customWidth="1"/>
    <col min="8710" max="8710" width="16.42578125" style="144" customWidth="1"/>
    <col min="8711" max="8711" width="22.28515625" style="144" customWidth="1"/>
    <col min="8712" max="8712" width="21.28515625" style="144" customWidth="1"/>
    <col min="8713" max="8960" width="11.42578125" style="144"/>
    <col min="8961" max="8961" width="3.7109375" style="144" customWidth="1"/>
    <col min="8962" max="8962" width="27.7109375" style="144" customWidth="1"/>
    <col min="8963" max="8963" width="15.85546875" style="144" customWidth="1"/>
    <col min="8964" max="8964" width="82" style="144" customWidth="1"/>
    <col min="8965" max="8965" width="13.7109375" style="144" customWidth="1"/>
    <col min="8966" max="8966" width="16.42578125" style="144" customWidth="1"/>
    <col min="8967" max="8967" width="22.28515625" style="144" customWidth="1"/>
    <col min="8968" max="8968" width="21.28515625" style="144" customWidth="1"/>
    <col min="8969" max="9216" width="11.42578125" style="144"/>
    <col min="9217" max="9217" width="3.7109375" style="144" customWidth="1"/>
    <col min="9218" max="9218" width="27.7109375" style="144" customWidth="1"/>
    <col min="9219" max="9219" width="15.85546875" style="144" customWidth="1"/>
    <col min="9220" max="9220" width="82" style="144" customWidth="1"/>
    <col min="9221" max="9221" width="13.7109375" style="144" customWidth="1"/>
    <col min="9222" max="9222" width="16.42578125" style="144" customWidth="1"/>
    <col min="9223" max="9223" width="22.28515625" style="144" customWidth="1"/>
    <col min="9224" max="9224" width="21.28515625" style="144" customWidth="1"/>
    <col min="9225" max="9472" width="11.42578125" style="144"/>
    <col min="9473" max="9473" width="3.7109375" style="144" customWidth="1"/>
    <col min="9474" max="9474" width="27.7109375" style="144" customWidth="1"/>
    <col min="9475" max="9475" width="15.85546875" style="144" customWidth="1"/>
    <col min="9476" max="9476" width="82" style="144" customWidth="1"/>
    <col min="9477" max="9477" width="13.7109375" style="144" customWidth="1"/>
    <col min="9478" max="9478" width="16.42578125" style="144" customWidth="1"/>
    <col min="9479" max="9479" width="22.28515625" style="144" customWidth="1"/>
    <col min="9480" max="9480" width="21.28515625" style="144" customWidth="1"/>
    <col min="9481" max="9728" width="11.42578125" style="144"/>
    <col min="9729" max="9729" width="3.7109375" style="144" customWidth="1"/>
    <col min="9730" max="9730" width="27.7109375" style="144" customWidth="1"/>
    <col min="9731" max="9731" width="15.85546875" style="144" customWidth="1"/>
    <col min="9732" max="9732" width="82" style="144" customWidth="1"/>
    <col min="9733" max="9733" width="13.7109375" style="144" customWidth="1"/>
    <col min="9734" max="9734" width="16.42578125" style="144" customWidth="1"/>
    <col min="9735" max="9735" width="22.28515625" style="144" customWidth="1"/>
    <col min="9736" max="9736" width="21.28515625" style="144" customWidth="1"/>
    <col min="9737" max="9984" width="11.42578125" style="144"/>
    <col min="9985" max="9985" width="3.7109375" style="144" customWidth="1"/>
    <col min="9986" max="9986" width="27.7109375" style="144" customWidth="1"/>
    <col min="9987" max="9987" width="15.85546875" style="144" customWidth="1"/>
    <col min="9988" max="9988" width="82" style="144" customWidth="1"/>
    <col min="9989" max="9989" width="13.7109375" style="144" customWidth="1"/>
    <col min="9990" max="9990" width="16.42578125" style="144" customWidth="1"/>
    <col min="9991" max="9991" width="22.28515625" style="144" customWidth="1"/>
    <col min="9992" max="9992" width="21.28515625" style="144" customWidth="1"/>
    <col min="9993" max="10240" width="11.42578125" style="144"/>
    <col min="10241" max="10241" width="3.7109375" style="144" customWidth="1"/>
    <col min="10242" max="10242" width="27.7109375" style="144" customWidth="1"/>
    <col min="10243" max="10243" width="15.85546875" style="144" customWidth="1"/>
    <col min="10244" max="10244" width="82" style="144" customWidth="1"/>
    <col min="10245" max="10245" width="13.7109375" style="144" customWidth="1"/>
    <col min="10246" max="10246" width="16.42578125" style="144" customWidth="1"/>
    <col min="10247" max="10247" width="22.28515625" style="144" customWidth="1"/>
    <col min="10248" max="10248" width="21.28515625" style="144" customWidth="1"/>
    <col min="10249" max="10496" width="11.42578125" style="144"/>
    <col min="10497" max="10497" width="3.7109375" style="144" customWidth="1"/>
    <col min="10498" max="10498" width="27.7109375" style="144" customWidth="1"/>
    <col min="10499" max="10499" width="15.85546875" style="144" customWidth="1"/>
    <col min="10500" max="10500" width="82" style="144" customWidth="1"/>
    <col min="10501" max="10501" width="13.7109375" style="144" customWidth="1"/>
    <col min="10502" max="10502" width="16.42578125" style="144" customWidth="1"/>
    <col min="10503" max="10503" width="22.28515625" style="144" customWidth="1"/>
    <col min="10504" max="10504" width="21.28515625" style="144" customWidth="1"/>
    <col min="10505" max="10752" width="11.42578125" style="144"/>
    <col min="10753" max="10753" width="3.7109375" style="144" customWidth="1"/>
    <col min="10754" max="10754" width="27.7109375" style="144" customWidth="1"/>
    <col min="10755" max="10755" width="15.85546875" style="144" customWidth="1"/>
    <col min="10756" max="10756" width="82" style="144" customWidth="1"/>
    <col min="10757" max="10757" width="13.7109375" style="144" customWidth="1"/>
    <col min="10758" max="10758" width="16.42578125" style="144" customWidth="1"/>
    <col min="10759" max="10759" width="22.28515625" style="144" customWidth="1"/>
    <col min="10760" max="10760" width="21.28515625" style="144" customWidth="1"/>
    <col min="10761" max="11008" width="11.42578125" style="144"/>
    <col min="11009" max="11009" width="3.7109375" style="144" customWidth="1"/>
    <col min="11010" max="11010" width="27.7109375" style="144" customWidth="1"/>
    <col min="11011" max="11011" width="15.85546875" style="144" customWidth="1"/>
    <col min="11012" max="11012" width="82" style="144" customWidth="1"/>
    <col min="11013" max="11013" width="13.7109375" style="144" customWidth="1"/>
    <col min="11014" max="11014" width="16.42578125" style="144" customWidth="1"/>
    <col min="11015" max="11015" width="22.28515625" style="144" customWidth="1"/>
    <col min="11016" max="11016" width="21.28515625" style="144" customWidth="1"/>
    <col min="11017" max="11264" width="11.42578125" style="144"/>
    <col min="11265" max="11265" width="3.7109375" style="144" customWidth="1"/>
    <col min="11266" max="11266" width="27.7109375" style="144" customWidth="1"/>
    <col min="11267" max="11267" width="15.85546875" style="144" customWidth="1"/>
    <col min="11268" max="11268" width="82" style="144" customWidth="1"/>
    <col min="11269" max="11269" width="13.7109375" style="144" customWidth="1"/>
    <col min="11270" max="11270" width="16.42578125" style="144" customWidth="1"/>
    <col min="11271" max="11271" width="22.28515625" style="144" customWidth="1"/>
    <col min="11272" max="11272" width="21.28515625" style="144" customWidth="1"/>
    <col min="11273" max="11520" width="11.42578125" style="144"/>
    <col min="11521" max="11521" width="3.7109375" style="144" customWidth="1"/>
    <col min="11522" max="11522" width="27.7109375" style="144" customWidth="1"/>
    <col min="11523" max="11523" width="15.85546875" style="144" customWidth="1"/>
    <col min="11524" max="11524" width="82" style="144" customWidth="1"/>
    <col min="11525" max="11525" width="13.7109375" style="144" customWidth="1"/>
    <col min="11526" max="11526" width="16.42578125" style="144" customWidth="1"/>
    <col min="11527" max="11527" width="22.28515625" style="144" customWidth="1"/>
    <col min="11528" max="11528" width="21.28515625" style="144" customWidth="1"/>
    <col min="11529" max="11776" width="11.42578125" style="144"/>
    <col min="11777" max="11777" width="3.7109375" style="144" customWidth="1"/>
    <col min="11778" max="11778" width="27.7109375" style="144" customWidth="1"/>
    <col min="11779" max="11779" width="15.85546875" style="144" customWidth="1"/>
    <col min="11780" max="11780" width="82" style="144" customWidth="1"/>
    <col min="11781" max="11781" width="13.7109375" style="144" customWidth="1"/>
    <col min="11782" max="11782" width="16.42578125" style="144" customWidth="1"/>
    <col min="11783" max="11783" width="22.28515625" style="144" customWidth="1"/>
    <col min="11784" max="11784" width="21.28515625" style="144" customWidth="1"/>
    <col min="11785" max="12032" width="11.42578125" style="144"/>
    <col min="12033" max="12033" width="3.7109375" style="144" customWidth="1"/>
    <col min="12034" max="12034" width="27.7109375" style="144" customWidth="1"/>
    <col min="12035" max="12035" width="15.85546875" style="144" customWidth="1"/>
    <col min="12036" max="12036" width="82" style="144" customWidth="1"/>
    <col min="12037" max="12037" width="13.7109375" style="144" customWidth="1"/>
    <col min="12038" max="12038" width="16.42578125" style="144" customWidth="1"/>
    <col min="12039" max="12039" width="22.28515625" style="144" customWidth="1"/>
    <col min="12040" max="12040" width="21.28515625" style="144" customWidth="1"/>
    <col min="12041" max="12288" width="11.42578125" style="144"/>
    <col min="12289" max="12289" width="3.7109375" style="144" customWidth="1"/>
    <col min="12290" max="12290" width="27.7109375" style="144" customWidth="1"/>
    <col min="12291" max="12291" width="15.85546875" style="144" customWidth="1"/>
    <col min="12292" max="12292" width="82" style="144" customWidth="1"/>
    <col min="12293" max="12293" width="13.7109375" style="144" customWidth="1"/>
    <col min="12294" max="12294" width="16.42578125" style="144" customWidth="1"/>
    <col min="12295" max="12295" width="22.28515625" style="144" customWidth="1"/>
    <col min="12296" max="12296" width="21.28515625" style="144" customWidth="1"/>
    <col min="12297" max="12544" width="11.42578125" style="144"/>
    <col min="12545" max="12545" width="3.7109375" style="144" customWidth="1"/>
    <col min="12546" max="12546" width="27.7109375" style="144" customWidth="1"/>
    <col min="12547" max="12547" width="15.85546875" style="144" customWidth="1"/>
    <col min="12548" max="12548" width="82" style="144" customWidth="1"/>
    <col min="12549" max="12549" width="13.7109375" style="144" customWidth="1"/>
    <col min="12550" max="12550" width="16.42578125" style="144" customWidth="1"/>
    <col min="12551" max="12551" width="22.28515625" style="144" customWidth="1"/>
    <col min="12552" max="12552" width="21.28515625" style="144" customWidth="1"/>
    <col min="12553" max="12800" width="11.42578125" style="144"/>
    <col min="12801" max="12801" width="3.7109375" style="144" customWidth="1"/>
    <col min="12802" max="12802" width="27.7109375" style="144" customWidth="1"/>
    <col min="12803" max="12803" width="15.85546875" style="144" customWidth="1"/>
    <col min="12804" max="12804" width="82" style="144" customWidth="1"/>
    <col min="12805" max="12805" width="13.7109375" style="144" customWidth="1"/>
    <col min="12806" max="12806" width="16.42578125" style="144" customWidth="1"/>
    <col min="12807" max="12807" width="22.28515625" style="144" customWidth="1"/>
    <col min="12808" max="12808" width="21.28515625" style="144" customWidth="1"/>
    <col min="12809" max="13056" width="11.42578125" style="144"/>
    <col min="13057" max="13057" width="3.7109375" style="144" customWidth="1"/>
    <col min="13058" max="13058" width="27.7109375" style="144" customWidth="1"/>
    <col min="13059" max="13059" width="15.85546875" style="144" customWidth="1"/>
    <col min="13060" max="13060" width="82" style="144" customWidth="1"/>
    <col min="13061" max="13061" width="13.7109375" style="144" customWidth="1"/>
    <col min="13062" max="13062" width="16.42578125" style="144" customWidth="1"/>
    <col min="13063" max="13063" width="22.28515625" style="144" customWidth="1"/>
    <col min="13064" max="13064" width="21.28515625" style="144" customWidth="1"/>
    <col min="13065" max="13312" width="11.42578125" style="144"/>
    <col min="13313" max="13313" width="3.7109375" style="144" customWidth="1"/>
    <col min="13314" max="13314" width="27.7109375" style="144" customWidth="1"/>
    <col min="13315" max="13315" width="15.85546875" style="144" customWidth="1"/>
    <col min="13316" max="13316" width="82" style="144" customWidth="1"/>
    <col min="13317" max="13317" width="13.7109375" style="144" customWidth="1"/>
    <col min="13318" max="13318" width="16.42578125" style="144" customWidth="1"/>
    <col min="13319" max="13319" width="22.28515625" style="144" customWidth="1"/>
    <col min="13320" max="13320" width="21.28515625" style="144" customWidth="1"/>
    <col min="13321" max="13568" width="11.42578125" style="144"/>
    <col min="13569" max="13569" width="3.7109375" style="144" customWidth="1"/>
    <col min="13570" max="13570" width="27.7109375" style="144" customWidth="1"/>
    <col min="13571" max="13571" width="15.85546875" style="144" customWidth="1"/>
    <col min="13572" max="13572" width="82" style="144" customWidth="1"/>
    <col min="13573" max="13573" width="13.7109375" style="144" customWidth="1"/>
    <col min="13574" max="13574" width="16.42578125" style="144" customWidth="1"/>
    <col min="13575" max="13575" width="22.28515625" style="144" customWidth="1"/>
    <col min="13576" max="13576" width="21.28515625" style="144" customWidth="1"/>
    <col min="13577" max="13824" width="11.42578125" style="144"/>
    <col min="13825" max="13825" width="3.7109375" style="144" customWidth="1"/>
    <col min="13826" max="13826" width="27.7109375" style="144" customWidth="1"/>
    <col min="13827" max="13827" width="15.85546875" style="144" customWidth="1"/>
    <col min="13828" max="13828" width="82" style="144" customWidth="1"/>
    <col min="13829" max="13829" width="13.7109375" style="144" customWidth="1"/>
    <col min="13830" max="13830" width="16.42578125" style="144" customWidth="1"/>
    <col min="13831" max="13831" width="22.28515625" style="144" customWidth="1"/>
    <col min="13832" max="13832" width="21.28515625" style="144" customWidth="1"/>
    <col min="13833" max="14080" width="11.42578125" style="144"/>
    <col min="14081" max="14081" width="3.7109375" style="144" customWidth="1"/>
    <col min="14082" max="14082" width="27.7109375" style="144" customWidth="1"/>
    <col min="14083" max="14083" width="15.85546875" style="144" customWidth="1"/>
    <col min="14084" max="14084" width="82" style="144" customWidth="1"/>
    <col min="14085" max="14085" width="13.7109375" style="144" customWidth="1"/>
    <col min="14086" max="14086" width="16.42578125" style="144" customWidth="1"/>
    <col min="14087" max="14087" width="22.28515625" style="144" customWidth="1"/>
    <col min="14088" max="14088" width="21.28515625" style="144" customWidth="1"/>
    <col min="14089" max="14336" width="11.42578125" style="144"/>
    <col min="14337" max="14337" width="3.7109375" style="144" customWidth="1"/>
    <col min="14338" max="14338" width="27.7109375" style="144" customWidth="1"/>
    <col min="14339" max="14339" width="15.85546875" style="144" customWidth="1"/>
    <col min="14340" max="14340" width="82" style="144" customWidth="1"/>
    <col min="14341" max="14341" width="13.7109375" style="144" customWidth="1"/>
    <col min="14342" max="14342" width="16.42578125" style="144" customWidth="1"/>
    <col min="14343" max="14343" width="22.28515625" style="144" customWidth="1"/>
    <col min="14344" max="14344" width="21.28515625" style="144" customWidth="1"/>
    <col min="14345" max="14592" width="11.42578125" style="144"/>
    <col min="14593" max="14593" width="3.7109375" style="144" customWidth="1"/>
    <col min="14594" max="14594" width="27.7109375" style="144" customWidth="1"/>
    <col min="14595" max="14595" width="15.85546875" style="144" customWidth="1"/>
    <col min="14596" max="14596" width="82" style="144" customWidth="1"/>
    <col min="14597" max="14597" width="13.7109375" style="144" customWidth="1"/>
    <col min="14598" max="14598" width="16.42578125" style="144" customWidth="1"/>
    <col min="14599" max="14599" width="22.28515625" style="144" customWidth="1"/>
    <col min="14600" max="14600" width="21.28515625" style="144" customWidth="1"/>
    <col min="14601" max="14848" width="11.42578125" style="144"/>
    <col min="14849" max="14849" width="3.7109375" style="144" customWidth="1"/>
    <col min="14850" max="14850" width="27.7109375" style="144" customWidth="1"/>
    <col min="14851" max="14851" width="15.85546875" style="144" customWidth="1"/>
    <col min="14852" max="14852" width="82" style="144" customWidth="1"/>
    <col min="14853" max="14853" width="13.7109375" style="144" customWidth="1"/>
    <col min="14854" max="14854" width="16.42578125" style="144" customWidth="1"/>
    <col min="14855" max="14855" width="22.28515625" style="144" customWidth="1"/>
    <col min="14856" max="14856" width="21.28515625" style="144" customWidth="1"/>
    <col min="14857" max="15104" width="11.42578125" style="144"/>
    <col min="15105" max="15105" width="3.7109375" style="144" customWidth="1"/>
    <col min="15106" max="15106" width="27.7109375" style="144" customWidth="1"/>
    <col min="15107" max="15107" width="15.85546875" style="144" customWidth="1"/>
    <col min="15108" max="15108" width="82" style="144" customWidth="1"/>
    <col min="15109" max="15109" width="13.7109375" style="144" customWidth="1"/>
    <col min="15110" max="15110" width="16.42578125" style="144" customWidth="1"/>
    <col min="15111" max="15111" width="22.28515625" style="144" customWidth="1"/>
    <col min="15112" max="15112" width="21.28515625" style="144" customWidth="1"/>
    <col min="15113" max="15360" width="11.42578125" style="144"/>
    <col min="15361" max="15361" width="3.7109375" style="144" customWidth="1"/>
    <col min="15362" max="15362" width="27.7109375" style="144" customWidth="1"/>
    <col min="15363" max="15363" width="15.85546875" style="144" customWidth="1"/>
    <col min="15364" max="15364" width="82" style="144" customWidth="1"/>
    <col min="15365" max="15365" width="13.7109375" style="144" customWidth="1"/>
    <col min="15366" max="15366" width="16.42578125" style="144" customWidth="1"/>
    <col min="15367" max="15367" width="22.28515625" style="144" customWidth="1"/>
    <col min="15368" max="15368" width="21.28515625" style="144" customWidth="1"/>
    <col min="15369" max="15616" width="11.42578125" style="144"/>
    <col min="15617" max="15617" width="3.7109375" style="144" customWidth="1"/>
    <col min="15618" max="15618" width="27.7109375" style="144" customWidth="1"/>
    <col min="15619" max="15619" width="15.85546875" style="144" customWidth="1"/>
    <col min="15620" max="15620" width="82" style="144" customWidth="1"/>
    <col min="15621" max="15621" width="13.7109375" style="144" customWidth="1"/>
    <col min="15622" max="15622" width="16.42578125" style="144" customWidth="1"/>
    <col min="15623" max="15623" width="22.28515625" style="144" customWidth="1"/>
    <col min="15624" max="15624" width="21.28515625" style="144" customWidth="1"/>
    <col min="15625" max="15872" width="11.42578125" style="144"/>
    <col min="15873" max="15873" width="3.7109375" style="144" customWidth="1"/>
    <col min="15874" max="15874" width="27.7109375" style="144" customWidth="1"/>
    <col min="15875" max="15875" width="15.85546875" style="144" customWidth="1"/>
    <col min="15876" max="15876" width="82" style="144" customWidth="1"/>
    <col min="15877" max="15877" width="13.7109375" style="144" customWidth="1"/>
    <col min="15878" max="15878" width="16.42578125" style="144" customWidth="1"/>
    <col min="15879" max="15879" width="22.28515625" style="144" customWidth="1"/>
    <col min="15880" max="15880" width="21.28515625" style="144" customWidth="1"/>
    <col min="15881" max="16128" width="11.42578125" style="144"/>
    <col min="16129" max="16129" width="3.7109375" style="144" customWidth="1"/>
    <col min="16130" max="16130" width="27.7109375" style="144" customWidth="1"/>
    <col min="16131" max="16131" width="15.85546875" style="144" customWidth="1"/>
    <col min="16132" max="16132" width="82" style="144" customWidth="1"/>
    <col min="16133" max="16133" width="13.7109375" style="144" customWidth="1"/>
    <col min="16134" max="16134" width="16.42578125" style="144" customWidth="1"/>
    <col min="16135" max="16135" width="22.28515625" style="144" customWidth="1"/>
    <col min="16136" max="16136" width="21.28515625" style="144" customWidth="1"/>
    <col min="16137" max="16384" width="11.42578125" style="144"/>
  </cols>
  <sheetData>
    <row r="1" spans="1:19" s="783" customFormat="1" ht="28.5" customHeight="1" x14ac:dyDescent="0.3">
      <c r="A1" s="779"/>
      <c r="B1" s="780"/>
      <c r="C1" s="1348" t="s">
        <v>2066</v>
      </c>
      <c r="D1" s="1348"/>
      <c r="E1" s="1423" t="s">
        <v>2565</v>
      </c>
      <c r="F1" s="781"/>
      <c r="G1" s="781"/>
      <c r="H1" s="781"/>
      <c r="I1" s="782"/>
      <c r="J1" s="782"/>
      <c r="K1" s="782"/>
      <c r="L1" s="782"/>
      <c r="M1" s="782"/>
      <c r="N1" s="782"/>
      <c r="O1" s="782"/>
      <c r="P1" s="782"/>
      <c r="Q1" s="782"/>
      <c r="R1" s="782"/>
      <c r="S1" s="782"/>
    </row>
    <row r="2" spans="1:19" s="783" customFormat="1" ht="33.75" customHeight="1" thickBot="1" x14ac:dyDescent="0.3">
      <c r="A2" s="779"/>
      <c r="B2" s="784"/>
      <c r="C2" s="1351" t="s">
        <v>2067</v>
      </c>
      <c r="D2" s="1351"/>
      <c r="E2" s="1424"/>
      <c r="F2" s="785"/>
      <c r="G2" s="785"/>
      <c r="H2" s="786"/>
      <c r="I2" s="787"/>
      <c r="J2" s="787"/>
      <c r="K2" s="787"/>
      <c r="L2" s="787"/>
      <c r="M2" s="787"/>
      <c r="N2" s="787"/>
      <c r="O2" s="787"/>
      <c r="P2" s="787"/>
      <c r="Q2" s="787"/>
      <c r="R2" s="787"/>
      <c r="S2" s="787"/>
    </row>
    <row r="3" spans="1:19" ht="18.75" customHeight="1" x14ac:dyDescent="0.25">
      <c r="B3" s="1352" t="s">
        <v>163</v>
      </c>
      <c r="C3" s="789" t="s">
        <v>162</v>
      </c>
      <c r="D3" s="1353">
        <v>45162</v>
      </c>
      <c r="E3" s="1354"/>
      <c r="F3" s="790"/>
      <c r="G3" s="790"/>
      <c r="H3" s="790"/>
    </row>
    <row r="4" spans="1:19" ht="18.75" customHeight="1" x14ac:dyDescent="0.25">
      <c r="B4" s="1337"/>
      <c r="C4" s="791" t="s">
        <v>2068</v>
      </c>
      <c r="D4" s="1355">
        <f>+D3+100</f>
        <v>45262</v>
      </c>
      <c r="E4" s="1356"/>
      <c r="F4" s="790"/>
      <c r="G4" s="790"/>
      <c r="H4" s="790"/>
    </row>
    <row r="5" spans="1:19" ht="18.75" customHeight="1" x14ac:dyDescent="0.25">
      <c r="B5" s="792" t="s">
        <v>2069</v>
      </c>
      <c r="C5" s="1344" t="s">
        <v>2070</v>
      </c>
      <c r="D5" s="1325"/>
      <c r="E5" s="1326"/>
      <c r="F5" s="793"/>
      <c r="G5" s="793"/>
      <c r="H5" s="793"/>
    </row>
    <row r="6" spans="1:19" ht="18.75" customHeight="1" x14ac:dyDescent="0.25">
      <c r="B6" s="792" t="s">
        <v>2071</v>
      </c>
      <c r="C6" s="1344" t="s">
        <v>2072</v>
      </c>
      <c r="D6" s="1325"/>
      <c r="E6" s="1326"/>
      <c r="F6" s="793"/>
      <c r="G6" s="793"/>
      <c r="H6" s="793"/>
    </row>
    <row r="7" spans="1:19" ht="18.75" customHeight="1" x14ac:dyDescent="0.25">
      <c r="B7" s="792" t="s">
        <v>302</v>
      </c>
      <c r="C7" s="1344" t="s">
        <v>2073</v>
      </c>
      <c r="D7" s="1325"/>
      <c r="E7" s="1326"/>
      <c r="F7" s="794"/>
      <c r="G7" s="794"/>
      <c r="H7" s="794"/>
    </row>
    <row r="8" spans="1:19" ht="18.75" customHeight="1" x14ac:dyDescent="0.25">
      <c r="B8" s="792" t="s">
        <v>88</v>
      </c>
      <c r="C8" s="1344" t="s">
        <v>1336</v>
      </c>
      <c r="D8" s="1325"/>
      <c r="E8" s="1326"/>
      <c r="F8" s="794"/>
      <c r="G8" s="794"/>
      <c r="H8" s="794"/>
    </row>
    <row r="9" spans="1:19" ht="18.75" customHeight="1" x14ac:dyDescent="0.25">
      <c r="B9" s="792" t="s">
        <v>2074</v>
      </c>
      <c r="C9" s="1344" t="s">
        <v>308</v>
      </c>
      <c r="D9" s="1325"/>
      <c r="E9" s="1326"/>
      <c r="F9" s="794"/>
      <c r="G9" s="794"/>
      <c r="H9" s="794"/>
    </row>
    <row r="10" spans="1:19" ht="18.75" customHeight="1" x14ac:dyDescent="0.25">
      <c r="B10" s="792" t="s">
        <v>2075</v>
      </c>
      <c r="C10" s="1344" t="s">
        <v>3079</v>
      </c>
      <c r="D10" s="1325"/>
      <c r="E10" s="1326"/>
      <c r="F10" s="793"/>
      <c r="G10" s="793"/>
      <c r="H10" s="793"/>
    </row>
    <row r="11" spans="1:19" ht="18.75" customHeight="1" x14ac:dyDescent="0.25">
      <c r="B11" s="826" t="s">
        <v>2076</v>
      </c>
      <c r="C11" s="1357" t="s">
        <v>2179</v>
      </c>
      <c r="D11" s="1358"/>
      <c r="E11" s="1359"/>
      <c r="F11" s="794"/>
      <c r="G11" s="794"/>
      <c r="H11" s="794"/>
    </row>
    <row r="12" spans="1:19" ht="18.75" customHeight="1" thickBot="1" x14ac:dyDescent="0.3">
      <c r="B12" s="795" t="s">
        <v>2077</v>
      </c>
      <c r="C12" s="1345">
        <v>100000</v>
      </c>
      <c r="D12" s="1346"/>
      <c r="E12" s="1347"/>
      <c r="F12" s="796"/>
      <c r="G12" s="796"/>
      <c r="H12" s="796"/>
    </row>
    <row r="13" spans="1:19" ht="18.75" customHeight="1" thickBot="1" x14ac:dyDescent="0.3">
      <c r="B13" s="1323" t="s">
        <v>2078</v>
      </c>
      <c r="C13" s="797" t="s">
        <v>2079</v>
      </c>
      <c r="D13" s="798" t="s">
        <v>2080</v>
      </c>
      <c r="E13" s="799" t="s">
        <v>2081</v>
      </c>
      <c r="F13" s="796"/>
      <c r="G13" s="796"/>
      <c r="H13" s="796"/>
    </row>
    <row r="14" spans="1:19" ht="18.75" customHeight="1" x14ac:dyDescent="0.25">
      <c r="B14" s="1323"/>
      <c r="C14" s="800"/>
      <c r="D14" s="801" t="s">
        <v>3133</v>
      </c>
      <c r="E14" s="802">
        <v>50000</v>
      </c>
      <c r="F14" s="803"/>
      <c r="G14" s="803"/>
      <c r="H14" s="803"/>
    </row>
    <row r="15" spans="1:19" ht="18.75" customHeight="1" x14ac:dyDescent="0.25">
      <c r="B15" s="1323"/>
      <c r="C15" s="800"/>
      <c r="D15" s="801"/>
      <c r="E15" s="802">
        <v>0</v>
      </c>
      <c r="F15" s="803"/>
      <c r="G15" s="803"/>
      <c r="H15" s="803"/>
    </row>
    <row r="16" spans="1:19" ht="18.75" customHeight="1" x14ac:dyDescent="0.25">
      <c r="B16" s="1323"/>
      <c r="C16" s="800"/>
      <c r="D16" s="801"/>
      <c r="E16" s="804"/>
      <c r="F16" s="803"/>
      <c r="G16" s="803"/>
      <c r="H16" s="803"/>
    </row>
    <row r="17" spans="1:8" ht="18.75" customHeight="1" x14ac:dyDescent="0.25">
      <c r="B17" s="792" t="s">
        <v>2083</v>
      </c>
      <c r="C17" s="1324">
        <f>SUM(E14:E16)</f>
        <v>50000</v>
      </c>
      <c r="D17" s="1325"/>
      <c r="E17" s="1326"/>
      <c r="F17" s="796"/>
      <c r="G17" s="796"/>
      <c r="H17" s="796"/>
    </row>
    <row r="18" spans="1:8" ht="18.75" customHeight="1" x14ac:dyDescent="0.25">
      <c r="B18" s="792" t="s">
        <v>2084</v>
      </c>
      <c r="C18" s="1327">
        <f>+C17/C12</f>
        <v>0.5</v>
      </c>
      <c r="D18" s="1328"/>
      <c r="E18" s="1329"/>
      <c r="F18" s="805"/>
      <c r="G18" s="805"/>
      <c r="H18" s="805"/>
    </row>
    <row r="19" spans="1:8" ht="18.75" customHeight="1" x14ac:dyDescent="0.25">
      <c r="B19" s="792" t="s">
        <v>2085</v>
      </c>
      <c r="C19" s="1344">
        <v>1</v>
      </c>
      <c r="D19" s="1325"/>
      <c r="E19" s="1326"/>
      <c r="F19" s="793"/>
      <c r="G19" s="793"/>
      <c r="H19" s="793"/>
    </row>
    <row r="20" spans="1:8" ht="18.75" customHeight="1" x14ac:dyDescent="0.25">
      <c r="B20" s="1337" t="s">
        <v>2086</v>
      </c>
      <c r="C20" s="806" t="s">
        <v>2087</v>
      </c>
      <c r="D20" s="807"/>
      <c r="E20" s="808"/>
      <c r="F20" s="793"/>
      <c r="G20" s="793"/>
      <c r="H20" s="793"/>
    </row>
    <row r="21" spans="1:8" ht="18.75" customHeight="1" x14ac:dyDescent="0.25">
      <c r="B21" s="1337"/>
      <c r="C21" s="806" t="s">
        <v>2088</v>
      </c>
      <c r="D21" s="809" t="s">
        <v>2089</v>
      </c>
      <c r="E21" s="808"/>
      <c r="F21" s="793"/>
      <c r="G21" s="793"/>
      <c r="H21" s="793"/>
    </row>
    <row r="22" spans="1:8" ht="18.75" customHeight="1" x14ac:dyDescent="0.25">
      <c r="B22" s="1337"/>
      <c r="C22" s="806" t="s">
        <v>2090</v>
      </c>
      <c r="D22" s="807"/>
      <c r="E22" s="808"/>
      <c r="F22" s="793"/>
      <c r="G22" s="793"/>
      <c r="H22" s="793"/>
    </row>
    <row r="23" spans="1:8" ht="18.75" customHeight="1" x14ac:dyDescent="0.25">
      <c r="B23" s="792" t="s">
        <v>2091</v>
      </c>
      <c r="C23" s="1338" t="s">
        <v>2092</v>
      </c>
      <c r="D23" s="1321"/>
      <c r="E23" s="1322"/>
      <c r="F23" s="793"/>
      <c r="G23" s="793"/>
      <c r="H23" s="793"/>
    </row>
    <row r="24" spans="1:8" ht="18.75" customHeight="1" x14ac:dyDescent="0.25">
      <c r="B24" s="792" t="s">
        <v>153</v>
      </c>
      <c r="C24" s="1338" t="s">
        <v>2093</v>
      </c>
      <c r="D24" s="1321"/>
      <c r="E24" s="1322"/>
      <c r="F24" s="793"/>
      <c r="G24" s="793"/>
      <c r="H24" s="793"/>
    </row>
    <row r="25" spans="1:8" ht="18.75" customHeight="1" thickBot="1" x14ac:dyDescent="0.3">
      <c r="B25" s="810" t="s">
        <v>2094</v>
      </c>
      <c r="C25" s="1339">
        <v>4</v>
      </c>
      <c r="D25" s="1340"/>
      <c r="E25" s="808" t="s">
        <v>2095</v>
      </c>
      <c r="F25" s="793"/>
      <c r="G25" s="793"/>
      <c r="H25" s="793"/>
    </row>
    <row r="26" spans="1:8" ht="64.5" x14ac:dyDescent="0.25">
      <c r="A26" s="788" t="s">
        <v>2102</v>
      </c>
      <c r="B26" s="864" t="s">
        <v>2097</v>
      </c>
      <c r="C26" s="1341" t="s">
        <v>2255</v>
      </c>
      <c r="D26" s="1342"/>
      <c r="E26" s="1343"/>
      <c r="F26" s="793"/>
      <c r="G26" s="793"/>
      <c r="H26" s="793"/>
    </row>
    <row r="27" spans="1:8" ht="15.75" x14ac:dyDescent="0.25">
      <c r="B27" s="811" t="s">
        <v>2098</v>
      </c>
      <c r="C27" s="1320">
        <v>520</v>
      </c>
      <c r="D27" s="1321"/>
      <c r="E27" s="1322"/>
      <c r="F27" s="812"/>
      <c r="G27" s="812"/>
      <c r="H27" s="812"/>
    </row>
    <row r="28" spans="1:8" ht="22.5" customHeight="1" x14ac:dyDescent="0.25">
      <c r="A28" s="788" t="s">
        <v>2099</v>
      </c>
      <c r="B28" s="811" t="s">
        <v>2100</v>
      </c>
      <c r="C28" s="1320" t="s">
        <v>2174</v>
      </c>
      <c r="D28" s="1321"/>
      <c r="E28" s="1322"/>
      <c r="F28" s="812"/>
      <c r="G28" s="812"/>
      <c r="H28" s="812"/>
    </row>
    <row r="29" spans="1:8" ht="33" x14ac:dyDescent="0.25">
      <c r="A29" s="788" t="s">
        <v>2099</v>
      </c>
      <c r="B29" s="811" t="s">
        <v>2103</v>
      </c>
      <c r="C29" s="1320" t="s">
        <v>2175</v>
      </c>
      <c r="D29" s="1321"/>
      <c r="E29" s="1322"/>
      <c r="F29" s="813"/>
      <c r="G29" s="813"/>
      <c r="H29" s="813"/>
    </row>
    <row r="30" spans="1:8" ht="15.75" x14ac:dyDescent="0.25">
      <c r="B30" s="1330" t="s">
        <v>2105</v>
      </c>
      <c r="C30" s="814" t="s">
        <v>2106</v>
      </c>
      <c r="D30" s="815"/>
      <c r="E30" s="816"/>
      <c r="F30" s="817"/>
      <c r="G30" s="817"/>
      <c r="H30" s="817"/>
    </row>
    <row r="31" spans="1:8" ht="16.5" thickBot="1" x14ac:dyDescent="0.3">
      <c r="B31" s="1331"/>
      <c r="C31" s="814" t="s">
        <v>2107</v>
      </c>
      <c r="D31" s="97" t="s">
        <v>2089</v>
      </c>
      <c r="E31" s="816"/>
      <c r="F31" s="817"/>
      <c r="G31" s="817"/>
      <c r="H31" s="817"/>
    </row>
    <row r="32" spans="1:8" ht="18.75" customHeight="1" x14ac:dyDescent="0.25">
      <c r="B32" s="818" t="s">
        <v>2108</v>
      </c>
      <c r="C32" s="1332" t="s">
        <v>2176</v>
      </c>
      <c r="D32" s="1333"/>
      <c r="E32" s="1334" t="s">
        <v>2109</v>
      </c>
      <c r="F32" s="819"/>
      <c r="G32" s="819"/>
      <c r="H32" s="819"/>
    </row>
    <row r="33" spans="1:8" ht="127.5" x14ac:dyDescent="0.25">
      <c r="A33" s="788" t="s">
        <v>2113</v>
      </c>
      <c r="B33" s="820" t="s">
        <v>2111</v>
      </c>
      <c r="C33" s="1335" t="s">
        <v>2254</v>
      </c>
      <c r="D33" s="1336"/>
      <c r="E33" s="1334"/>
      <c r="F33" s="821"/>
      <c r="G33" s="821"/>
      <c r="H33" s="821"/>
    </row>
    <row r="34" spans="1:8" ht="15.75" x14ac:dyDescent="0.25">
      <c r="B34" s="822" t="s">
        <v>2108</v>
      </c>
      <c r="C34" s="1311" t="s">
        <v>2177</v>
      </c>
      <c r="D34" s="1312"/>
      <c r="E34" s="1313" t="s">
        <v>2112</v>
      </c>
      <c r="F34" s="819"/>
      <c r="G34" s="819"/>
      <c r="H34" s="819"/>
    </row>
    <row r="35" spans="1:8" ht="65.25" thickBot="1" x14ac:dyDescent="0.3">
      <c r="A35" s="788" t="s">
        <v>2102</v>
      </c>
      <c r="B35" s="823" t="s">
        <v>2114</v>
      </c>
      <c r="C35" s="1315" t="s">
        <v>2178</v>
      </c>
      <c r="D35" s="1316"/>
      <c r="E35" s="1314"/>
      <c r="F35" s="821"/>
      <c r="G35" s="821"/>
      <c r="H35" s="821"/>
    </row>
  </sheetData>
  <mergeCells count="33">
    <mergeCell ref="B3:B4"/>
    <mergeCell ref="D3:E3"/>
    <mergeCell ref="D4:E4"/>
    <mergeCell ref="C10:E10"/>
    <mergeCell ref="C11:E11"/>
    <mergeCell ref="C12:E12"/>
    <mergeCell ref="C1:D1"/>
    <mergeCell ref="E1:E2"/>
    <mergeCell ref="C2:D2"/>
    <mergeCell ref="C5:E5"/>
    <mergeCell ref="C6:E6"/>
    <mergeCell ref="C7:E7"/>
    <mergeCell ref="C8:E8"/>
    <mergeCell ref="C9:E9"/>
    <mergeCell ref="B13:B16"/>
    <mergeCell ref="C17:E17"/>
    <mergeCell ref="C18:E18"/>
    <mergeCell ref="B30:B31"/>
    <mergeCell ref="C32:D32"/>
    <mergeCell ref="E32:E33"/>
    <mergeCell ref="C33:D33"/>
    <mergeCell ref="B20:B22"/>
    <mergeCell ref="C23:E23"/>
    <mergeCell ref="C24:E24"/>
    <mergeCell ref="C25:D25"/>
    <mergeCell ref="C26:E26"/>
    <mergeCell ref="C27:E27"/>
    <mergeCell ref="C19:E19"/>
    <mergeCell ref="C34:D34"/>
    <mergeCell ref="E34:E35"/>
    <mergeCell ref="C35:D35"/>
    <mergeCell ref="C28:E28"/>
    <mergeCell ref="C29:E29"/>
  </mergeCell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00FFFF"/>
  </sheetPr>
  <dimension ref="A1:X52"/>
  <sheetViews>
    <sheetView zoomScaleNormal="100" workbookViewId="0">
      <selection activeCell="E7" sqref="E7:F7"/>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8.140625" style="135" customWidth="1"/>
    <col min="5" max="5" width="9.5703125" style="102" customWidth="1"/>
    <col min="6" max="6" width="6"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359</v>
      </c>
      <c r="E2" s="145"/>
      <c r="F2" s="146"/>
      <c r="G2" s="146"/>
      <c r="H2" s="146"/>
      <c r="I2" s="146" t="s">
        <v>309</v>
      </c>
      <c r="J2" s="153" t="s">
        <v>2568</v>
      </c>
      <c r="K2" s="270"/>
      <c r="L2" s="116"/>
    </row>
    <row r="3" spans="1:14" ht="20.25" x14ac:dyDescent="0.3">
      <c r="B3" s="159"/>
      <c r="C3" s="239"/>
      <c r="D3" s="147" t="s">
        <v>3078</v>
      </c>
      <c r="E3" s="145"/>
      <c r="F3" s="145"/>
      <c r="G3" s="145"/>
      <c r="H3" s="145"/>
      <c r="I3" s="145"/>
      <c r="J3" s="154"/>
      <c r="K3" s="271"/>
      <c r="L3" s="116"/>
    </row>
    <row r="4" spans="1:14" s="56" customFormat="1" ht="15.75" x14ac:dyDescent="0.25">
      <c r="A4" s="133"/>
      <c r="B4" s="161"/>
      <c r="C4" s="240" t="s">
        <v>86</v>
      </c>
      <c r="D4" s="72" t="s">
        <v>1247</v>
      </c>
      <c r="E4" s="149"/>
      <c r="F4" s="165"/>
      <c r="G4" s="165"/>
      <c r="H4" s="165"/>
      <c r="I4" s="165"/>
      <c r="J4" s="155"/>
      <c r="K4" s="272"/>
      <c r="L4" s="129"/>
      <c r="N4" s="144"/>
    </row>
    <row r="5" spans="1:14" s="56" customFormat="1" ht="15.75" x14ac:dyDescent="0.25">
      <c r="A5" s="133"/>
      <c r="B5" s="161"/>
      <c r="C5" s="240" t="s">
        <v>305</v>
      </c>
      <c r="D5" s="149" t="s">
        <v>306</v>
      </c>
      <c r="E5" s="1139" t="s">
        <v>307</v>
      </c>
      <c r="F5" s="1139"/>
      <c r="G5" s="1140" t="s">
        <v>315</v>
      </c>
      <c r="H5" s="1140"/>
      <c r="I5" s="1140"/>
      <c r="J5" s="1010" t="s">
        <v>3083</v>
      </c>
      <c r="K5" s="165"/>
      <c r="L5" s="129"/>
      <c r="N5" s="144"/>
    </row>
    <row r="6" spans="1:14" s="56" customFormat="1" ht="15.75" x14ac:dyDescent="0.25">
      <c r="A6" s="133"/>
      <c r="B6" s="161"/>
      <c r="C6" s="241" t="s">
        <v>302</v>
      </c>
      <c r="D6" s="150" t="s">
        <v>151</v>
      </c>
      <c r="E6" s="1141">
        <v>45163</v>
      </c>
      <c r="F6" s="1141"/>
      <c r="G6" s="166" t="s">
        <v>311</v>
      </c>
      <c r="H6" s="166"/>
      <c r="I6" s="224">
        <v>1</v>
      </c>
      <c r="J6" s="246" t="s">
        <v>308</v>
      </c>
      <c r="K6" s="273"/>
      <c r="L6" s="129"/>
    </row>
    <row r="7" spans="1:14" s="56" customFormat="1" ht="15.75" x14ac:dyDescent="0.25">
      <c r="A7" s="133"/>
      <c r="B7" s="161"/>
      <c r="C7" s="241" t="s">
        <v>88</v>
      </c>
      <c r="D7" s="150" t="s">
        <v>152</v>
      </c>
      <c r="E7" s="1141">
        <f>+E6+10</f>
        <v>45173</v>
      </c>
      <c r="F7" s="1141"/>
      <c r="G7" s="167" t="s">
        <v>312</v>
      </c>
      <c r="H7" s="167"/>
      <c r="I7" s="224">
        <v>0</v>
      </c>
      <c r="J7" s="247"/>
      <c r="K7" s="274"/>
      <c r="L7" s="129"/>
    </row>
    <row r="8" spans="1:14" ht="15.75" thickBot="1" x14ac:dyDescent="0.3">
      <c r="B8" s="159"/>
      <c r="C8" s="304"/>
      <c r="D8" s="156"/>
      <c r="E8" s="157"/>
      <c r="F8" s="157"/>
      <c r="G8" s="243" t="s">
        <v>313</v>
      </c>
      <c r="H8" s="243"/>
      <c r="I8" s="244" t="s">
        <v>314</v>
      </c>
      <c r="J8" s="158"/>
      <c r="K8" s="168"/>
      <c r="L8" s="116"/>
    </row>
    <row r="9" spans="1:14" ht="15.75" thickBot="1" x14ac:dyDescent="0.3">
      <c r="B9" s="159"/>
      <c r="C9" s="164"/>
      <c r="D9" s="164"/>
      <c r="E9" s="143"/>
      <c r="G9" s="168"/>
      <c r="H9" s="168"/>
      <c r="I9" s="225"/>
      <c r="J9" s="143"/>
      <c r="K9" s="168"/>
      <c r="L9" s="116"/>
    </row>
    <row r="10" spans="1:14" ht="15.75" thickBot="1" x14ac:dyDescent="0.3">
      <c r="C10" s="1270" t="s">
        <v>301</v>
      </c>
      <c r="D10" s="1271"/>
      <c r="E10" s="1274" t="s">
        <v>244</v>
      </c>
      <c r="F10" s="1276" t="s">
        <v>318</v>
      </c>
      <c r="G10" s="1276"/>
      <c r="H10" s="1276"/>
      <c r="I10" s="1277" t="s">
        <v>245</v>
      </c>
      <c r="J10" s="1278"/>
      <c r="K10" s="116"/>
      <c r="L10" s="116"/>
    </row>
    <row r="11" spans="1:14" s="132" customFormat="1" thickBot="1" x14ac:dyDescent="0.25">
      <c r="A11" s="136"/>
      <c r="B11" s="137"/>
      <c r="C11" s="1497"/>
      <c r="D11" s="1498"/>
      <c r="E11" s="1499"/>
      <c r="F11" s="285" t="s">
        <v>311</v>
      </c>
      <c r="G11" s="285" t="s">
        <v>312</v>
      </c>
      <c r="H11" s="285" t="s">
        <v>313</v>
      </c>
      <c r="I11" s="1500"/>
      <c r="J11" s="1501"/>
      <c r="K11" s="275"/>
      <c r="L11" s="276"/>
    </row>
    <row r="12" spans="1:14" s="132" customFormat="1" x14ac:dyDescent="0.2">
      <c r="A12" s="136"/>
      <c r="B12" s="137" t="s">
        <v>356</v>
      </c>
      <c r="C12" s="1505"/>
      <c r="D12" s="1506"/>
      <c r="E12" s="286"/>
      <c r="F12" s="286"/>
      <c r="G12" s="286"/>
      <c r="H12" s="286"/>
      <c r="I12" s="1495"/>
      <c r="J12" s="1496"/>
      <c r="K12" s="233"/>
      <c r="L12" s="276"/>
    </row>
    <row r="13" spans="1:14" x14ac:dyDescent="0.25">
      <c r="C13" s="1551" t="s">
        <v>1248</v>
      </c>
      <c r="D13" s="1552"/>
      <c r="E13" s="138"/>
      <c r="F13" s="138">
        <f t="shared" ref="F13:F32" si="0">SUMIF(E13,G$6,I$6)</f>
        <v>0</v>
      </c>
      <c r="G13" s="138">
        <f t="shared" ref="G13:G32" si="1">SUMIF(G$7,E13,I$6)</f>
        <v>0</v>
      </c>
      <c r="H13" s="138">
        <f>SUMIF(E13,G$8,I$6)</f>
        <v>0</v>
      </c>
      <c r="I13" s="305"/>
      <c r="J13" s="306"/>
      <c r="K13" s="277"/>
      <c r="L13" s="278"/>
      <c r="M13" s="143"/>
    </row>
    <row r="14" spans="1:14" ht="31.5" x14ac:dyDescent="0.25">
      <c r="A14" s="133">
        <v>11</v>
      </c>
      <c r="C14" s="1520" t="s">
        <v>1249</v>
      </c>
      <c r="D14" s="1521"/>
      <c r="E14" s="138"/>
      <c r="F14" s="138">
        <f t="shared" ref="F14:F15" si="2">SUMIF(E14,G$6,I$6)</f>
        <v>0</v>
      </c>
      <c r="G14" s="138">
        <f t="shared" ref="G14:G15" si="3">SUMIF(G$7,E14,I$6)</f>
        <v>0</v>
      </c>
      <c r="H14" s="138">
        <f t="shared" ref="H14:H15" si="4">SUMIF(E14,G$8,I$6)</f>
        <v>0</v>
      </c>
      <c r="I14" s="305"/>
      <c r="J14" s="306"/>
      <c r="K14" s="277"/>
      <c r="L14" s="278"/>
      <c r="M14" s="143"/>
    </row>
    <row r="15" spans="1:14" ht="16.5" x14ac:dyDescent="0.25">
      <c r="A15" s="133">
        <v>1</v>
      </c>
      <c r="C15" s="1520" t="s">
        <v>1250</v>
      </c>
      <c r="D15" s="1521"/>
      <c r="E15" s="138"/>
      <c r="F15" s="138">
        <f t="shared" si="2"/>
        <v>0</v>
      </c>
      <c r="G15" s="138">
        <f t="shared" si="3"/>
        <v>0</v>
      </c>
      <c r="H15" s="138">
        <f t="shared" si="4"/>
        <v>0</v>
      </c>
      <c r="I15" s="305"/>
      <c r="J15" s="306"/>
      <c r="K15" s="277"/>
      <c r="L15" s="278"/>
      <c r="M15" s="143"/>
    </row>
    <row r="16" spans="1:14" ht="31.5" x14ac:dyDescent="0.25">
      <c r="A16" s="133">
        <v>11</v>
      </c>
      <c r="C16" s="1520" t="s">
        <v>1251</v>
      </c>
      <c r="D16" s="1521"/>
      <c r="E16" s="138"/>
      <c r="F16" s="138">
        <f t="shared" ref="F16:F31" si="5">SUMIF(E16,G$6,I$6)</f>
        <v>0</v>
      </c>
      <c r="G16" s="138">
        <f t="shared" ref="G16:G31" si="6">SUMIF(G$7,E16,I$6)</f>
        <v>0</v>
      </c>
      <c r="H16" s="138">
        <f t="shared" ref="H16:H31" si="7">SUMIF(E16,G$8,I$6)</f>
        <v>0</v>
      </c>
      <c r="I16" s="305"/>
      <c r="J16" s="306"/>
      <c r="K16" s="277"/>
      <c r="L16" s="278"/>
      <c r="M16" s="143"/>
    </row>
    <row r="17" spans="1:13" x14ac:dyDescent="0.25">
      <c r="C17" s="1553" t="s">
        <v>1252</v>
      </c>
      <c r="D17" s="1554"/>
      <c r="E17" s="138"/>
      <c r="F17" s="138">
        <f t="shared" si="5"/>
        <v>0</v>
      </c>
      <c r="G17" s="138">
        <f t="shared" si="6"/>
        <v>0</v>
      </c>
      <c r="H17" s="138">
        <f t="shared" si="7"/>
        <v>0</v>
      </c>
      <c r="I17" s="305"/>
      <c r="J17" s="306"/>
      <c r="K17" s="277"/>
      <c r="L17" s="278"/>
      <c r="M17" s="143"/>
    </row>
    <row r="18" spans="1:13" ht="76.5" x14ac:dyDescent="0.25">
      <c r="A18" s="133">
        <v>11111</v>
      </c>
      <c r="C18" s="1520" t="s">
        <v>3019</v>
      </c>
      <c r="D18" s="1521"/>
      <c r="E18" s="138"/>
      <c r="F18" s="138">
        <f t="shared" si="5"/>
        <v>0</v>
      </c>
      <c r="G18" s="138">
        <f t="shared" si="6"/>
        <v>0</v>
      </c>
      <c r="H18" s="138">
        <f t="shared" si="7"/>
        <v>0</v>
      </c>
      <c r="I18" s="305"/>
      <c r="J18" s="306"/>
      <c r="K18" s="277"/>
      <c r="L18" s="278"/>
      <c r="M18" s="143"/>
    </row>
    <row r="19" spans="1:13" ht="31.5" x14ac:dyDescent="0.25">
      <c r="A19" s="133">
        <v>11</v>
      </c>
      <c r="C19" s="1520" t="s">
        <v>1253</v>
      </c>
      <c r="D19" s="1521"/>
      <c r="E19" s="138"/>
      <c r="F19" s="138">
        <f t="shared" si="5"/>
        <v>0</v>
      </c>
      <c r="G19" s="138">
        <f t="shared" si="6"/>
        <v>0</v>
      </c>
      <c r="H19" s="138">
        <f t="shared" si="7"/>
        <v>0</v>
      </c>
      <c r="I19" s="305"/>
      <c r="J19" s="306"/>
      <c r="K19" s="277"/>
      <c r="L19" s="278"/>
      <c r="M19" s="143"/>
    </row>
    <row r="20" spans="1:13" ht="31.5" x14ac:dyDescent="0.25">
      <c r="A20" s="133">
        <v>11</v>
      </c>
      <c r="C20" s="1520" t="s">
        <v>1254</v>
      </c>
      <c r="D20" s="1521"/>
      <c r="E20" s="138"/>
      <c r="F20" s="138">
        <f t="shared" si="5"/>
        <v>0</v>
      </c>
      <c r="G20" s="138">
        <f t="shared" si="6"/>
        <v>0</v>
      </c>
      <c r="H20" s="138">
        <f t="shared" si="7"/>
        <v>0</v>
      </c>
      <c r="I20" s="305"/>
      <c r="J20" s="306"/>
      <c r="K20" s="277"/>
      <c r="L20" s="278"/>
      <c r="M20" s="143"/>
    </row>
    <row r="21" spans="1:13" ht="31.5" x14ac:dyDescent="0.25">
      <c r="A21" s="133">
        <v>11</v>
      </c>
      <c r="C21" s="1520" t="s">
        <v>1255</v>
      </c>
      <c r="D21" s="1521"/>
      <c r="E21" s="138"/>
      <c r="F21" s="138">
        <f t="shared" si="5"/>
        <v>0</v>
      </c>
      <c r="G21" s="138">
        <f t="shared" si="6"/>
        <v>0</v>
      </c>
      <c r="H21" s="138">
        <f t="shared" si="7"/>
        <v>0</v>
      </c>
      <c r="I21" s="305"/>
      <c r="J21" s="306"/>
      <c r="K21" s="277"/>
      <c r="L21" s="278"/>
      <c r="M21" s="143"/>
    </row>
    <row r="22" spans="1:13" ht="31.5" x14ac:dyDescent="0.25">
      <c r="A22" s="133">
        <v>11</v>
      </c>
      <c r="C22" s="1520" t="s">
        <v>1256</v>
      </c>
      <c r="D22" s="1521"/>
      <c r="E22" s="138"/>
      <c r="F22" s="138">
        <f t="shared" si="5"/>
        <v>0</v>
      </c>
      <c r="G22" s="138">
        <f t="shared" si="6"/>
        <v>0</v>
      </c>
      <c r="H22" s="138">
        <f t="shared" si="7"/>
        <v>0</v>
      </c>
      <c r="I22" s="305"/>
      <c r="J22" s="306"/>
      <c r="K22" s="277"/>
      <c r="L22" s="278"/>
      <c r="M22" s="143"/>
    </row>
    <row r="23" spans="1:13" ht="31.5" x14ac:dyDescent="0.25">
      <c r="A23" s="133">
        <v>11</v>
      </c>
      <c r="C23" s="1520" t="s">
        <v>1257</v>
      </c>
      <c r="D23" s="1521"/>
      <c r="E23" s="138"/>
      <c r="F23" s="138">
        <f t="shared" si="5"/>
        <v>0</v>
      </c>
      <c r="G23" s="138">
        <f t="shared" si="6"/>
        <v>0</v>
      </c>
      <c r="H23" s="138">
        <f t="shared" si="7"/>
        <v>0</v>
      </c>
      <c r="I23" s="305"/>
      <c r="J23" s="306"/>
      <c r="K23" s="277"/>
      <c r="L23" s="278"/>
      <c r="M23" s="143"/>
    </row>
    <row r="24" spans="1:13" x14ac:dyDescent="0.25">
      <c r="C24" s="1551" t="s">
        <v>1258</v>
      </c>
      <c r="D24" s="1552"/>
      <c r="E24" s="138"/>
      <c r="F24" s="138">
        <f t="shared" si="5"/>
        <v>0</v>
      </c>
      <c r="G24" s="138">
        <f t="shared" si="6"/>
        <v>0</v>
      </c>
      <c r="H24" s="138">
        <f t="shared" si="7"/>
        <v>0</v>
      </c>
      <c r="I24" s="305"/>
      <c r="J24" s="306"/>
      <c r="K24" s="277"/>
      <c r="L24" s="278"/>
      <c r="M24" s="143"/>
    </row>
    <row r="25" spans="1:13" ht="31.5" x14ac:dyDescent="0.25">
      <c r="A25" s="133">
        <v>11</v>
      </c>
      <c r="C25" s="1520" t="s">
        <v>959</v>
      </c>
      <c r="D25" s="1521"/>
      <c r="E25" s="138"/>
      <c r="F25" s="138">
        <f t="shared" si="5"/>
        <v>0</v>
      </c>
      <c r="G25" s="138">
        <f t="shared" si="6"/>
        <v>0</v>
      </c>
      <c r="H25" s="138">
        <f t="shared" si="7"/>
        <v>0</v>
      </c>
      <c r="I25" s="305"/>
      <c r="J25" s="306"/>
      <c r="K25" s="277"/>
      <c r="L25" s="278"/>
      <c r="M25" s="143"/>
    </row>
    <row r="26" spans="1:13" ht="31.5" x14ac:dyDescent="0.25">
      <c r="A26" s="133">
        <v>11</v>
      </c>
      <c r="C26" s="1520" t="s">
        <v>960</v>
      </c>
      <c r="D26" s="1521"/>
      <c r="E26" s="138"/>
      <c r="F26" s="138">
        <f t="shared" si="5"/>
        <v>0</v>
      </c>
      <c r="G26" s="138">
        <f t="shared" si="6"/>
        <v>0</v>
      </c>
      <c r="H26" s="138">
        <f t="shared" si="7"/>
        <v>0</v>
      </c>
      <c r="I26" s="305"/>
      <c r="J26" s="306"/>
      <c r="K26" s="277"/>
      <c r="L26" s="278"/>
      <c r="M26" s="143"/>
    </row>
    <row r="27" spans="1:13" ht="31.5" x14ac:dyDescent="0.25">
      <c r="A27" s="133">
        <v>11</v>
      </c>
      <c r="C27" s="1520" t="s">
        <v>961</v>
      </c>
      <c r="D27" s="1521"/>
      <c r="E27" s="138"/>
      <c r="F27" s="138">
        <f t="shared" si="5"/>
        <v>0</v>
      </c>
      <c r="G27" s="138">
        <f t="shared" si="6"/>
        <v>0</v>
      </c>
      <c r="H27" s="138">
        <f t="shared" si="7"/>
        <v>0</v>
      </c>
      <c r="I27" s="305"/>
      <c r="J27" s="306"/>
      <c r="K27" s="277"/>
      <c r="L27" s="278"/>
      <c r="M27" s="143"/>
    </row>
    <row r="28" spans="1:13" ht="16.5" x14ac:dyDescent="0.25">
      <c r="A28" s="133">
        <v>1</v>
      </c>
      <c r="C28" s="1520" t="s">
        <v>962</v>
      </c>
      <c r="D28" s="1521"/>
      <c r="E28" s="138"/>
      <c r="F28" s="138">
        <f t="shared" si="5"/>
        <v>0</v>
      </c>
      <c r="G28" s="138">
        <f t="shared" si="6"/>
        <v>0</v>
      </c>
      <c r="H28" s="138">
        <f t="shared" si="7"/>
        <v>0</v>
      </c>
      <c r="I28" s="305"/>
      <c r="J28" s="306"/>
      <c r="K28" s="277"/>
      <c r="L28" s="278"/>
      <c r="M28" s="143"/>
    </row>
    <row r="29" spans="1:13" ht="31.5" x14ac:dyDescent="0.25">
      <c r="A29" s="133">
        <v>11</v>
      </c>
      <c r="C29" s="1520" t="s">
        <v>3018</v>
      </c>
      <c r="D29" s="1521"/>
      <c r="E29" s="138"/>
      <c r="F29" s="138">
        <f t="shared" si="5"/>
        <v>0</v>
      </c>
      <c r="G29" s="138">
        <f t="shared" si="6"/>
        <v>0</v>
      </c>
      <c r="H29" s="138">
        <f t="shared" si="7"/>
        <v>0</v>
      </c>
      <c r="I29" s="305"/>
      <c r="J29" s="306"/>
      <c r="K29" s="277"/>
      <c r="L29" s="278"/>
      <c r="M29" s="143"/>
    </row>
    <row r="30" spans="1:13" ht="46.5" x14ac:dyDescent="0.25">
      <c r="A30" s="133">
        <v>111</v>
      </c>
      <c r="C30" s="1520" t="s">
        <v>963</v>
      </c>
      <c r="D30" s="1521"/>
      <c r="E30" s="138"/>
      <c r="F30" s="138">
        <f t="shared" si="5"/>
        <v>0</v>
      </c>
      <c r="G30" s="138">
        <f t="shared" si="6"/>
        <v>0</v>
      </c>
      <c r="H30" s="138">
        <f t="shared" si="7"/>
        <v>0</v>
      </c>
      <c r="I30" s="305"/>
      <c r="J30" s="306"/>
      <c r="K30" s="277"/>
      <c r="L30" s="278"/>
      <c r="M30" s="143"/>
    </row>
    <row r="31" spans="1:13" ht="31.5" x14ac:dyDescent="0.25">
      <c r="A31" s="133">
        <v>11</v>
      </c>
      <c r="C31" s="1520" t="s">
        <v>964</v>
      </c>
      <c r="D31" s="1521"/>
      <c r="E31" s="138" t="s">
        <v>311</v>
      </c>
      <c r="F31" s="138">
        <f t="shared" si="5"/>
        <v>1</v>
      </c>
      <c r="G31" s="138">
        <f t="shared" si="6"/>
        <v>0</v>
      </c>
      <c r="H31" s="138">
        <f t="shared" si="7"/>
        <v>0</v>
      </c>
      <c r="I31" s="305"/>
      <c r="J31" s="306"/>
      <c r="K31" s="277"/>
      <c r="L31" s="278"/>
      <c r="M31" s="143"/>
    </row>
    <row r="32" spans="1:13" ht="15.75" thickBot="1" x14ac:dyDescent="0.3">
      <c r="C32" s="1483"/>
      <c r="D32" s="1484"/>
      <c r="E32" s="115"/>
      <c r="F32" s="115">
        <f t="shared" si="0"/>
        <v>0</v>
      </c>
      <c r="G32" s="115">
        <f t="shared" si="1"/>
        <v>0</v>
      </c>
      <c r="H32" s="115">
        <f t="shared" ref="H32" si="8">SUMIF(E32,G$8,I$6)</f>
        <v>0</v>
      </c>
      <c r="I32" s="1487"/>
      <c r="J32" s="1488"/>
      <c r="K32" s="249"/>
    </row>
    <row r="33" spans="1:24" ht="22.5" x14ac:dyDescent="0.3">
      <c r="C33" s="164"/>
      <c r="D33" s="164"/>
      <c r="E33" s="143"/>
      <c r="F33" s="198" t="s">
        <v>311</v>
      </c>
      <c r="G33" s="198" t="s">
        <v>312</v>
      </c>
      <c r="H33" s="198" t="s">
        <v>313</v>
      </c>
      <c r="I33" s="226" t="s">
        <v>317</v>
      </c>
      <c r="J33" s="169"/>
      <c r="K33" s="169"/>
      <c r="L33" s="201" t="s">
        <v>319</v>
      </c>
      <c r="M33" s="201"/>
      <c r="N33" s="201"/>
      <c r="O33" s="201"/>
      <c r="P33" s="201"/>
      <c r="Q33" s="201"/>
      <c r="R33" s="201"/>
      <c r="S33" s="201"/>
      <c r="T33" s="202"/>
      <c r="U33" s="201"/>
      <c r="V33" s="201"/>
    </row>
    <row r="34" spans="1:24" ht="15.75" thickBot="1" x14ac:dyDescent="0.3">
      <c r="E34" s="102" t="s">
        <v>316</v>
      </c>
      <c r="F34" s="104">
        <f>SUM(F13:F32)</f>
        <v>1</v>
      </c>
      <c r="G34" s="104">
        <f>SUM(G13:G32)</f>
        <v>0</v>
      </c>
      <c r="H34" s="104">
        <f>SUM(H13:H32)</f>
        <v>0</v>
      </c>
      <c r="I34" s="102">
        <f>+F34+G34</f>
        <v>1</v>
      </c>
      <c r="L34" s="1292" t="s">
        <v>349</v>
      </c>
      <c r="M34" s="1292"/>
      <c r="N34" s="1292"/>
      <c r="O34" s="1292"/>
      <c r="P34" s="1292"/>
      <c r="Q34" s="195"/>
      <c r="R34" s="1292" t="s">
        <v>350</v>
      </c>
      <c r="S34" s="1292"/>
      <c r="T34" s="1292"/>
      <c r="U34" s="1292"/>
      <c r="V34" s="1292"/>
    </row>
    <row r="35" spans="1:24" ht="15.75" thickBot="1" x14ac:dyDescent="0.3">
      <c r="D35" s="180" t="s">
        <v>347</v>
      </c>
      <c r="E35" s="181"/>
      <c r="F35" s="1293">
        <f>+F34/I34</f>
        <v>1</v>
      </c>
      <c r="G35" s="1293">
        <f>+G34/I34</f>
        <v>0</v>
      </c>
      <c r="H35" s="223"/>
      <c r="I35" s="1295">
        <f>+F35+G35</f>
        <v>1</v>
      </c>
      <c r="L35" s="196"/>
      <c r="M35" s="174"/>
      <c r="N35" s="195"/>
      <c r="O35" s="195"/>
      <c r="P35" s="195"/>
      <c r="Q35" s="195"/>
      <c r="R35" s="195"/>
      <c r="S35" s="195"/>
      <c r="T35" s="203"/>
      <c r="U35" s="176"/>
      <c r="V35" s="176"/>
    </row>
    <row r="36" spans="1:24" ht="15.75" thickBot="1" x14ac:dyDescent="0.3">
      <c r="D36" s="180" t="s">
        <v>348</v>
      </c>
      <c r="E36" s="181"/>
      <c r="F36" s="1294"/>
      <c r="G36" s="1294"/>
      <c r="H36" s="223"/>
      <c r="I36" s="1296"/>
      <c r="L36" s="1297" t="s">
        <v>320</v>
      </c>
      <c r="M36" s="1298"/>
      <c r="N36" s="1298"/>
      <c r="O36" s="1298"/>
      <c r="P36" s="1299"/>
      <c r="Q36" s="195"/>
      <c r="R36" s="1297" t="s">
        <v>321</v>
      </c>
      <c r="S36" s="1298"/>
      <c r="T36" s="1300"/>
      <c r="U36" s="1298"/>
      <c r="V36" s="1299"/>
    </row>
    <row r="37" spans="1:24" ht="38.25" x14ac:dyDescent="0.25">
      <c r="D37" s="182"/>
      <c r="E37" s="116"/>
      <c r="F37" s="186"/>
      <c r="G37" s="186"/>
      <c r="H37" s="183"/>
      <c r="I37" s="184"/>
      <c r="L37" s="216" t="s">
        <v>322</v>
      </c>
      <c r="M37" s="217" t="s">
        <v>323</v>
      </c>
      <c r="N37" s="217" t="s">
        <v>324</v>
      </c>
      <c r="O37" s="217" t="s">
        <v>325</v>
      </c>
      <c r="P37" s="218" t="s">
        <v>326</v>
      </c>
      <c r="Q37" s="219"/>
      <c r="R37" s="220" t="s">
        <v>322</v>
      </c>
      <c r="S37" s="217" t="s">
        <v>323</v>
      </c>
      <c r="T37" s="217" t="s">
        <v>327</v>
      </c>
      <c r="U37" s="217" t="s">
        <v>325</v>
      </c>
      <c r="V37" s="218" t="s">
        <v>326</v>
      </c>
    </row>
    <row r="38" spans="1:24" x14ac:dyDescent="0.25">
      <c r="D38" s="182" t="s">
        <v>324</v>
      </c>
      <c r="E38" s="193">
        <f>+F35</f>
        <v>1</v>
      </c>
      <c r="F38" s="186"/>
      <c r="G38" s="186"/>
      <c r="H38" s="183"/>
      <c r="I38" s="184"/>
      <c r="L38" s="205" t="s">
        <v>328</v>
      </c>
      <c r="M38" s="206" t="s">
        <v>329</v>
      </c>
      <c r="N38" s="207" t="s">
        <v>330</v>
      </c>
      <c r="O38" s="208" t="s">
        <v>331</v>
      </c>
      <c r="P38" s="189" t="s">
        <v>332</v>
      </c>
      <c r="Q38" s="204"/>
      <c r="R38" s="209" t="s">
        <v>328</v>
      </c>
      <c r="S38" s="206" t="s">
        <v>333</v>
      </c>
      <c r="T38" s="179" t="s">
        <v>334</v>
      </c>
      <c r="U38" s="208" t="s">
        <v>331</v>
      </c>
      <c r="V38" s="189" t="s">
        <v>335</v>
      </c>
    </row>
    <row r="39" spans="1:24" ht="30" x14ac:dyDescent="0.25">
      <c r="D39" s="182" t="s">
        <v>327</v>
      </c>
      <c r="E39" s="193">
        <f>+G35</f>
        <v>0</v>
      </c>
      <c r="F39" s="186"/>
      <c r="G39" s="186"/>
      <c r="H39" s="183"/>
      <c r="I39" s="184"/>
      <c r="L39" s="205" t="s">
        <v>336</v>
      </c>
      <c r="M39" s="206" t="s">
        <v>329</v>
      </c>
      <c r="N39" s="207" t="s">
        <v>337</v>
      </c>
      <c r="O39" s="208" t="s">
        <v>338</v>
      </c>
      <c r="P39" s="189" t="s">
        <v>339</v>
      </c>
      <c r="Q39" s="204"/>
      <c r="R39" s="209" t="s">
        <v>336</v>
      </c>
      <c r="S39" s="206" t="s">
        <v>333</v>
      </c>
      <c r="T39" s="179" t="s">
        <v>337</v>
      </c>
      <c r="U39" s="208" t="s">
        <v>338</v>
      </c>
      <c r="V39" s="189" t="s">
        <v>340</v>
      </c>
    </row>
    <row r="40" spans="1:24" ht="16.5" thickBot="1" x14ac:dyDescent="0.3">
      <c r="C40" s="227" t="s">
        <v>351</v>
      </c>
      <c r="D40" s="182"/>
      <c r="E40" s="116"/>
      <c r="F40" s="186"/>
      <c r="G40" s="186"/>
      <c r="H40" s="183"/>
      <c r="I40" s="184"/>
      <c r="J40" s="102">
        <f>990*1.12</f>
        <v>1108.8000000000002</v>
      </c>
      <c r="L40" s="210" t="s">
        <v>341</v>
      </c>
      <c r="M40" s="211" t="s">
        <v>329</v>
      </c>
      <c r="N40" s="212" t="s">
        <v>342</v>
      </c>
      <c r="O40" s="213" t="s">
        <v>343</v>
      </c>
      <c r="P40" s="214" t="s">
        <v>344</v>
      </c>
      <c r="Q40" s="204"/>
      <c r="R40" s="215" t="s">
        <v>341</v>
      </c>
      <c r="S40" s="211" t="s">
        <v>345</v>
      </c>
      <c r="T40" s="190" t="s">
        <v>346</v>
      </c>
      <c r="U40" s="213" t="s">
        <v>343</v>
      </c>
      <c r="V40" s="214" t="s">
        <v>332</v>
      </c>
    </row>
    <row r="41" spans="1:24" x14ac:dyDescent="0.25">
      <c r="D41" s="229" t="s">
        <v>352</v>
      </c>
      <c r="E41" s="116"/>
      <c r="F41" s="186"/>
      <c r="G41" s="186"/>
      <c r="H41" s="183"/>
      <c r="I41" s="184"/>
    </row>
    <row r="42" spans="1:24" x14ac:dyDescent="0.25">
      <c r="D42" s="228" t="s">
        <v>353</v>
      </c>
      <c r="E42" s="116"/>
      <c r="F42" s="186"/>
      <c r="G42" s="186"/>
      <c r="H42" s="183"/>
      <c r="I42" s="184"/>
    </row>
    <row r="43" spans="1:24" x14ac:dyDescent="0.25">
      <c r="D43" s="228" t="s">
        <v>354</v>
      </c>
      <c r="E43" s="192" t="s">
        <v>356</v>
      </c>
      <c r="F43" s="186"/>
      <c r="G43" s="186"/>
      <c r="H43" s="183"/>
      <c r="I43" s="184"/>
    </row>
    <row r="44" spans="1:24" s="170" customFormat="1" ht="16.5" customHeight="1" x14ac:dyDescent="0.3">
      <c r="A44" s="221"/>
      <c r="B44" s="134"/>
      <c r="C44" s="191"/>
      <c r="D44" s="228" t="s">
        <v>355</v>
      </c>
      <c r="E44" s="185"/>
      <c r="F44" s="185"/>
      <c r="G44" s="185"/>
      <c r="H44" s="185"/>
      <c r="I44" s="185"/>
      <c r="K44" s="200"/>
      <c r="W44" s="200"/>
      <c r="X44" s="200"/>
    </row>
    <row r="45" spans="1:24" s="175" customFormat="1" x14ac:dyDescent="0.25">
      <c r="A45" s="197"/>
      <c r="B45" s="170"/>
      <c r="C45" s="194" t="s">
        <v>357</v>
      </c>
      <c r="I45" s="171"/>
      <c r="J45" s="172"/>
      <c r="K45" s="172"/>
      <c r="W45" s="176"/>
      <c r="X45" s="174"/>
    </row>
    <row r="46" spans="1:24" s="175" customFormat="1" ht="46.5" x14ac:dyDescent="0.25">
      <c r="A46" s="197">
        <v>111</v>
      </c>
      <c r="C46" s="1393"/>
      <c r="D46" s="1394"/>
      <c r="E46" s="1394"/>
      <c r="F46" s="1394"/>
      <c r="G46" s="1394"/>
      <c r="H46" s="1394"/>
      <c r="I46" s="1394"/>
      <c r="J46" s="1395"/>
      <c r="K46" s="172"/>
      <c r="W46" s="176"/>
      <c r="X46" s="177"/>
    </row>
    <row r="47" spans="1:24" s="175" customFormat="1" x14ac:dyDescent="0.25">
      <c r="A47" s="197"/>
      <c r="I47" s="171"/>
      <c r="W47" s="178"/>
    </row>
    <row r="48" spans="1:24" s="173" customFormat="1" x14ac:dyDescent="0.25">
      <c r="A48" s="222"/>
      <c r="B48" s="175"/>
      <c r="I48" s="187"/>
      <c r="W48" s="179"/>
    </row>
    <row r="49" spans="1:23" s="173" customFormat="1" x14ac:dyDescent="0.25">
      <c r="A49" s="222"/>
      <c r="I49" s="187"/>
      <c r="W49" s="188"/>
    </row>
    <row r="50" spans="1:23" s="173" customFormat="1" x14ac:dyDescent="0.25">
      <c r="A50" s="222"/>
      <c r="I50" s="187"/>
      <c r="W50" s="188"/>
    </row>
    <row r="51" spans="1:23" s="173" customFormat="1" x14ac:dyDescent="0.25">
      <c r="A51" s="222"/>
      <c r="I51" s="187"/>
      <c r="W51" s="188"/>
    </row>
    <row r="52" spans="1:23" x14ac:dyDescent="0.25">
      <c r="B52" s="173"/>
    </row>
  </sheetData>
  <mergeCells count="39">
    <mergeCell ref="C31:D31"/>
    <mergeCell ref="C46:J46"/>
    <mergeCell ref="C16:D16"/>
    <mergeCell ref="C17:D17"/>
    <mergeCell ref="C18:D18"/>
    <mergeCell ref="C32:D32"/>
    <mergeCell ref="I32:J32"/>
    <mergeCell ref="C27:D27"/>
    <mergeCell ref="C26:D26"/>
    <mergeCell ref="C28:D28"/>
    <mergeCell ref="C29:D29"/>
    <mergeCell ref="C30:D30"/>
    <mergeCell ref="L34:P34"/>
    <mergeCell ref="R34:V34"/>
    <mergeCell ref="F35:F36"/>
    <mergeCell ref="G35:G36"/>
    <mergeCell ref="I35:I36"/>
    <mergeCell ref="L36:P36"/>
    <mergeCell ref="R36:V36"/>
    <mergeCell ref="C15:D15"/>
    <mergeCell ref="C25:D25"/>
    <mergeCell ref="C19:D19"/>
    <mergeCell ref="C20:D20"/>
    <mergeCell ref="C21:D21"/>
    <mergeCell ref="C22:D22"/>
    <mergeCell ref="C23:D23"/>
    <mergeCell ref="C24:D24"/>
    <mergeCell ref="C12:D12"/>
    <mergeCell ref="I12:J12"/>
    <mergeCell ref="C13:D13"/>
    <mergeCell ref="C14:D14"/>
    <mergeCell ref="E5:F5"/>
    <mergeCell ref="G5:I5"/>
    <mergeCell ref="E6:F6"/>
    <mergeCell ref="E7:F7"/>
    <mergeCell ref="C10:D11"/>
    <mergeCell ref="E10:E11"/>
    <mergeCell ref="F10:H10"/>
    <mergeCell ref="I10:J11"/>
  </mergeCells>
  <conditionalFormatting sqref="C13:D31">
    <cfRule type="duplicateValues" dxfId="23" priority="580"/>
    <cfRule type="duplicateValues" dxfId="22" priority="581"/>
  </conditionalFormatting>
  <dataValidations count="1">
    <dataValidation type="list" allowBlank="1" showInputMessage="1" showErrorMessage="1" sqref="E13:E33" xr:uid="{00000000-0002-0000-4F00-000000000000}">
      <formula1>$G$6:$G$8</formula1>
    </dataValidation>
  </dataValidations>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FF0066"/>
  </sheetPr>
  <dimension ref="A1:R37"/>
  <sheetViews>
    <sheetView topLeftCell="A4" workbookViewId="0">
      <selection activeCell="L8" sqref="L8:M8"/>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6.140625"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173" t="s">
        <v>2573</v>
      </c>
    </row>
    <row r="3" spans="1:17" ht="18.75" x14ac:dyDescent="0.3">
      <c r="D3" s="99"/>
      <c r="E3" s="99"/>
      <c r="F3" s="99"/>
      <c r="G3" s="99"/>
      <c r="H3" s="99"/>
      <c r="I3" s="99"/>
      <c r="J3" s="99"/>
      <c r="K3" s="99"/>
      <c r="L3" s="99"/>
      <c r="M3" s="99"/>
      <c r="N3" s="99"/>
      <c r="O3" s="1176" t="s">
        <v>154</v>
      </c>
      <c r="P3" s="99"/>
      <c r="Q3" s="1174"/>
    </row>
    <row r="4" spans="1:17" s="56" customFormat="1" ht="15.75" x14ac:dyDescent="0.25">
      <c r="A4" s="75"/>
      <c r="B4" s="53" t="s">
        <v>84</v>
      </c>
      <c r="C4" s="53"/>
      <c r="D4" s="56" t="s">
        <v>150</v>
      </c>
      <c r="O4" s="1176"/>
      <c r="Q4" s="1175"/>
    </row>
    <row r="5" spans="1:17" s="56" customFormat="1" ht="16.5" thickBot="1" x14ac:dyDescent="0.3">
      <c r="A5" s="75"/>
      <c r="B5" s="53" t="s">
        <v>85</v>
      </c>
      <c r="C5" s="53"/>
      <c r="D5" s="56" t="s">
        <v>3078</v>
      </c>
      <c r="H5" s="1177" t="s">
        <v>162</v>
      </c>
      <c r="I5" s="1177"/>
      <c r="J5" s="1177"/>
      <c r="K5" s="1177"/>
      <c r="L5" s="300"/>
      <c r="M5" s="300" t="s">
        <v>147</v>
      </c>
      <c r="N5" s="1177"/>
      <c r="O5" s="1177"/>
      <c r="P5" s="1177"/>
      <c r="Q5" s="129"/>
    </row>
    <row r="6" spans="1:17" s="56" customFormat="1" ht="15.75" x14ac:dyDescent="0.25">
      <c r="A6" s="75"/>
      <c r="B6" s="53" t="s">
        <v>86</v>
      </c>
      <c r="C6" s="53"/>
      <c r="D6" s="72" t="s">
        <v>1244</v>
      </c>
      <c r="H6" s="1181" t="s">
        <v>161</v>
      </c>
      <c r="I6" s="1181"/>
      <c r="J6" s="1181"/>
      <c r="K6" s="1181"/>
      <c r="L6" s="301"/>
      <c r="M6" s="301"/>
      <c r="N6" s="1301" t="s">
        <v>2779</v>
      </c>
      <c r="O6" s="1302"/>
      <c r="P6" s="1302"/>
      <c r="Q6" s="82" t="s">
        <v>159</v>
      </c>
    </row>
    <row r="7" spans="1:17" s="56" customFormat="1" ht="15.75" x14ac:dyDescent="0.25">
      <c r="A7" s="75"/>
      <c r="B7" s="53" t="s">
        <v>87</v>
      </c>
      <c r="C7" s="53"/>
      <c r="D7" s="56" t="s">
        <v>151</v>
      </c>
      <c r="E7" s="72" t="s">
        <v>163</v>
      </c>
      <c r="H7" s="1178">
        <v>45162</v>
      </c>
      <c r="I7" s="1179"/>
      <c r="J7" s="1179"/>
      <c r="K7" s="1179"/>
      <c r="L7" s="1178">
        <v>45163</v>
      </c>
      <c r="M7" s="1178"/>
      <c r="N7" s="1303"/>
      <c r="O7" s="1244"/>
      <c r="P7" s="1244"/>
      <c r="Q7" s="83" t="s">
        <v>160</v>
      </c>
    </row>
    <row r="8" spans="1:17" s="56" customFormat="1" ht="16.5" thickBot="1" x14ac:dyDescent="0.3">
      <c r="A8" s="75"/>
      <c r="B8" s="53" t="s">
        <v>88</v>
      </c>
      <c r="C8" s="53"/>
      <c r="D8" s="56" t="s">
        <v>152</v>
      </c>
      <c r="E8" s="72" t="s">
        <v>163</v>
      </c>
      <c r="H8" s="1178">
        <f>+H7+20</f>
        <v>45182</v>
      </c>
      <c r="I8" s="1179"/>
      <c r="J8" s="1179"/>
      <c r="K8" s="1179"/>
      <c r="L8" s="1178">
        <f>+L7+1</f>
        <v>45164</v>
      </c>
      <c r="M8" s="1178"/>
      <c r="N8" s="1245"/>
      <c r="O8" s="1246"/>
      <c r="P8" s="1246"/>
      <c r="Q8" s="80"/>
    </row>
    <row r="9" spans="1:17" s="56" customFormat="1" ht="17.25" x14ac:dyDescent="0.25">
      <c r="A9" s="75">
        <v>1</v>
      </c>
      <c r="B9" s="1187" t="s">
        <v>166</v>
      </c>
      <c r="C9" s="1187"/>
      <c r="D9" s="1188"/>
      <c r="E9" s="1188"/>
      <c r="F9" s="1188"/>
      <c r="G9" s="1188"/>
      <c r="H9" s="1188"/>
      <c r="I9" s="1188"/>
      <c r="J9" s="1188"/>
      <c r="K9" s="1188"/>
      <c r="L9" s="1188"/>
      <c r="M9" s="1188"/>
      <c r="N9" s="1188"/>
      <c r="O9" s="1188"/>
      <c r="P9" s="1188"/>
      <c r="Q9" s="1188"/>
    </row>
    <row r="10" spans="1:17" s="56" customFormat="1" ht="33" x14ac:dyDescent="0.25">
      <c r="A10" s="75">
        <v>11</v>
      </c>
      <c r="B10" s="1187"/>
      <c r="C10" s="1187"/>
      <c r="D10" s="1188" t="s">
        <v>1240</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169</v>
      </c>
      <c r="E13" s="757" t="s">
        <v>2057</v>
      </c>
      <c r="H13" s="88"/>
      <c r="I13" s="89" t="s">
        <v>155</v>
      </c>
      <c r="K13" s="88"/>
      <c r="L13" s="88"/>
      <c r="N13" s="95" t="s">
        <v>134</v>
      </c>
      <c r="O13" s="89"/>
    </row>
    <row r="14" spans="1:17" s="86" customFormat="1" ht="12.75" x14ac:dyDescent="0.2">
      <c r="A14" s="754"/>
      <c r="B14" s="84" t="s">
        <v>140</v>
      </c>
      <c r="C14" s="86" t="s">
        <v>92</v>
      </c>
      <c r="D14" s="86" t="s">
        <v>170</v>
      </c>
      <c r="H14" s="88"/>
      <c r="I14" s="89" t="s">
        <v>147</v>
      </c>
      <c r="J14" s="87"/>
      <c r="K14" s="88"/>
      <c r="L14" s="88"/>
      <c r="M14" s="96" t="s">
        <v>136</v>
      </c>
      <c r="N14" s="93" t="s">
        <v>157</v>
      </c>
      <c r="O14" s="89"/>
    </row>
    <row r="15" spans="1:17" s="86" customFormat="1" ht="12.75" x14ac:dyDescent="0.2">
      <c r="A15" s="754"/>
      <c r="B15" s="84" t="s">
        <v>136</v>
      </c>
      <c r="C15" s="86" t="s">
        <v>93</v>
      </c>
      <c r="D15" s="86" t="s">
        <v>171</v>
      </c>
      <c r="H15" s="88"/>
      <c r="I15" s="89" t="s">
        <v>148</v>
      </c>
      <c r="J15" s="87"/>
      <c r="K15" s="88"/>
      <c r="L15" s="88"/>
      <c r="M15" s="96" t="s">
        <v>137</v>
      </c>
      <c r="N15" s="93" t="s">
        <v>156</v>
      </c>
      <c r="O15" s="89"/>
    </row>
    <row r="16" spans="1:17" s="86" customFormat="1" ht="12.75" x14ac:dyDescent="0.2">
      <c r="A16" s="754"/>
      <c r="C16" s="84"/>
      <c r="D16" s="86" t="s">
        <v>172</v>
      </c>
      <c r="H16" s="88"/>
      <c r="I16" s="89"/>
      <c r="J16" s="87"/>
      <c r="K16" s="88"/>
      <c r="L16" s="88"/>
      <c r="M16" s="96" t="s">
        <v>138</v>
      </c>
      <c r="N16" s="95" t="s">
        <v>135</v>
      </c>
      <c r="O16" s="89"/>
    </row>
    <row r="17" spans="1:18" s="86" customFormat="1" ht="13.5"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
      <c r="C20" s="1202"/>
      <c r="D20" s="1261"/>
      <c r="E20" s="109"/>
      <c r="F20" s="110"/>
      <c r="G20" s="110"/>
      <c r="H20" s="110"/>
      <c r="I20" s="110"/>
      <c r="J20" s="110"/>
      <c r="K20" s="110"/>
      <c r="L20" s="111"/>
      <c r="M20" s="117"/>
      <c r="N20" s="109"/>
      <c r="O20" s="110"/>
      <c r="P20" s="110"/>
      <c r="Q20" s="108"/>
      <c r="R20"/>
    </row>
    <row r="21" spans="1:18" s="56" customFormat="1" ht="16.5" customHeight="1" x14ac:dyDescent="0.25">
      <c r="A21" s="75"/>
      <c r="C21" s="1454" t="s">
        <v>1081</v>
      </c>
      <c r="D21" s="1455"/>
      <c r="E21" s="118"/>
      <c r="F21" s="119"/>
      <c r="G21" s="119"/>
      <c r="H21" s="119"/>
      <c r="I21" s="119"/>
      <c r="J21" s="119"/>
      <c r="K21" s="119"/>
      <c r="L21" s="107" t="s">
        <v>1245</v>
      </c>
      <c r="M21" s="112">
        <v>1</v>
      </c>
      <c r="N21" s="118"/>
      <c r="O21" s="119"/>
      <c r="P21" s="119"/>
      <c r="Q21" s="120"/>
      <c r="R21"/>
    </row>
    <row r="22" spans="1:18" s="56" customFormat="1" ht="33.75" customHeight="1" x14ac:dyDescent="0.25">
      <c r="A22" s="75">
        <v>11</v>
      </c>
      <c r="B22" s="103"/>
      <c r="C22" s="1264" t="s">
        <v>3020</v>
      </c>
      <c r="D22" s="1265"/>
      <c r="E22" s="118"/>
      <c r="F22" s="119"/>
      <c r="G22" s="119"/>
      <c r="H22" s="119"/>
      <c r="I22" s="119"/>
      <c r="J22" s="119"/>
      <c r="K22" s="119"/>
      <c r="L22" s="107" t="s">
        <v>1245</v>
      </c>
      <c r="M22" s="121"/>
      <c r="N22" s="118"/>
      <c r="O22" s="119"/>
      <c r="P22" s="119"/>
      <c r="Q22" s="120"/>
    </row>
    <row r="23" spans="1:18" s="56" customFormat="1" ht="16.5" customHeight="1" x14ac:dyDescent="0.25">
      <c r="A23" s="75"/>
      <c r="B23" s="103"/>
      <c r="C23" s="1264" t="s">
        <v>3021</v>
      </c>
      <c r="D23" s="1265"/>
      <c r="E23" s="118"/>
      <c r="F23" s="119"/>
      <c r="G23" s="119"/>
      <c r="H23" s="119"/>
      <c r="I23" s="119"/>
      <c r="J23" s="119"/>
      <c r="K23" s="119"/>
      <c r="L23" s="123"/>
      <c r="M23" s="121"/>
      <c r="N23" s="118"/>
      <c r="O23" s="119"/>
      <c r="P23" s="119"/>
      <c r="Q23" s="120"/>
    </row>
    <row r="24" spans="1:18" s="56" customFormat="1" ht="33" x14ac:dyDescent="0.25">
      <c r="A24" s="75">
        <v>11</v>
      </c>
      <c r="B24" s="103"/>
      <c r="C24" s="1264" t="s">
        <v>3022</v>
      </c>
      <c r="D24" s="1265"/>
      <c r="E24" s="118"/>
      <c r="F24" s="119"/>
      <c r="G24" s="119"/>
      <c r="H24" s="119"/>
      <c r="I24" s="119"/>
      <c r="J24" s="119"/>
      <c r="K24" s="119"/>
      <c r="L24" s="107" t="s">
        <v>1245</v>
      </c>
      <c r="M24" s="121"/>
      <c r="N24" s="118"/>
      <c r="O24" s="119"/>
      <c r="P24" s="119"/>
      <c r="Q24" s="120"/>
    </row>
    <row r="25" spans="1:18" s="56" customFormat="1" ht="17.25" customHeight="1" x14ac:dyDescent="0.25">
      <c r="A25" s="75">
        <v>1</v>
      </c>
      <c r="B25" s="103"/>
      <c r="C25" s="1264" t="s">
        <v>3023</v>
      </c>
      <c r="D25" s="1265"/>
      <c r="E25" s="118"/>
      <c r="F25" s="119"/>
      <c r="G25" s="119"/>
      <c r="H25" s="119"/>
      <c r="I25" s="119"/>
      <c r="J25" s="119"/>
      <c r="K25" s="119"/>
      <c r="L25" s="107" t="s">
        <v>1245</v>
      </c>
      <c r="M25" s="121"/>
      <c r="N25" s="118"/>
      <c r="O25" s="119"/>
      <c r="P25" s="119"/>
      <c r="Q25" s="120"/>
    </row>
    <row r="26" spans="1:18" s="56" customFormat="1" ht="15.75" customHeight="1" x14ac:dyDescent="0.25">
      <c r="A26" s="75"/>
      <c r="B26" s="103"/>
      <c r="C26" s="1264" t="s">
        <v>1246</v>
      </c>
      <c r="D26" s="1265"/>
      <c r="E26" s="118"/>
      <c r="F26" s="119"/>
      <c r="G26" s="119"/>
      <c r="H26" s="119"/>
      <c r="I26" s="119"/>
      <c r="J26" s="119"/>
      <c r="K26" s="119"/>
      <c r="L26" s="107" t="s">
        <v>1245</v>
      </c>
      <c r="M26" s="121"/>
      <c r="N26" s="118"/>
      <c r="O26" s="119"/>
      <c r="P26" s="119"/>
      <c r="Q26" s="120"/>
    </row>
    <row r="27" spans="1:18" s="56" customFormat="1" ht="33" x14ac:dyDescent="0.25">
      <c r="A27" s="75">
        <v>11</v>
      </c>
      <c r="B27" s="103"/>
      <c r="C27" s="1264" t="s">
        <v>3024</v>
      </c>
      <c r="D27" s="1265"/>
      <c r="E27" s="118"/>
      <c r="F27" s="119"/>
      <c r="G27" s="119"/>
      <c r="H27" s="119"/>
      <c r="I27" s="119"/>
      <c r="J27" s="119"/>
      <c r="K27" s="119"/>
      <c r="L27" s="107" t="s">
        <v>1245</v>
      </c>
      <c r="M27" s="121"/>
      <c r="N27" s="118"/>
      <c r="O27" s="119"/>
      <c r="P27" s="119"/>
      <c r="Q27" s="120"/>
    </row>
    <row r="28" spans="1:18" s="56" customFormat="1" ht="33" x14ac:dyDescent="0.25">
      <c r="A28" s="75">
        <v>11</v>
      </c>
      <c r="B28" s="103"/>
      <c r="C28" s="1264" t="s">
        <v>3025</v>
      </c>
      <c r="D28" s="1265"/>
      <c r="E28" s="118"/>
      <c r="F28" s="119"/>
      <c r="G28" s="119"/>
      <c r="H28" s="119"/>
      <c r="I28" s="119"/>
      <c r="J28" s="119"/>
      <c r="K28" s="119"/>
      <c r="L28" s="107"/>
      <c r="M28" s="121"/>
      <c r="N28" s="118"/>
      <c r="O28" s="119"/>
      <c r="P28" s="119"/>
      <c r="Q28" s="120"/>
    </row>
    <row r="29" spans="1:18" s="56" customFormat="1" ht="15.75" customHeight="1" x14ac:dyDescent="0.25">
      <c r="A29" s="75"/>
      <c r="B29" s="103"/>
      <c r="C29" s="1264" t="s">
        <v>3026</v>
      </c>
      <c r="D29" s="1265"/>
      <c r="E29" s="118"/>
      <c r="F29" s="119"/>
      <c r="G29" s="119"/>
      <c r="H29" s="119"/>
      <c r="I29" s="119"/>
      <c r="J29" s="119"/>
      <c r="K29" s="119"/>
      <c r="L29" s="107" t="s">
        <v>1245</v>
      </c>
      <c r="M29" s="121"/>
      <c r="N29" s="118"/>
      <c r="O29" s="119"/>
      <c r="P29" s="119"/>
      <c r="Q29" s="120"/>
    </row>
    <row r="30" spans="1:18" s="56" customFormat="1" ht="16.5" thickBot="1" x14ac:dyDescent="0.3">
      <c r="A30" s="75"/>
      <c r="B30" s="103"/>
      <c r="C30" s="1206"/>
      <c r="D30" s="1207"/>
      <c r="E30" s="124"/>
      <c r="F30" s="125"/>
      <c r="G30" s="125"/>
      <c r="H30" s="125"/>
      <c r="I30" s="125"/>
      <c r="J30" s="125"/>
      <c r="K30" s="125"/>
      <c r="L30" s="126"/>
      <c r="M30" s="127"/>
      <c r="N30" s="124"/>
      <c r="O30" s="125"/>
      <c r="P30" s="125"/>
      <c r="Q30" s="128"/>
      <c r="R30"/>
    </row>
    <row r="31" spans="1:18" s="56" customFormat="1" ht="16.5" thickBot="1" x14ac:dyDescent="0.3">
      <c r="A31" s="75"/>
      <c r="C31" s="1208" t="s">
        <v>236</v>
      </c>
      <c r="D31" s="1208"/>
      <c r="Q31" s="129"/>
      <c r="R31"/>
    </row>
    <row r="32" spans="1:18" s="56" customFormat="1" ht="49.5" thickBot="1" x14ac:dyDescent="0.3">
      <c r="A32" s="75">
        <v>111</v>
      </c>
      <c r="C32" s="1182"/>
      <c r="D32" s="1183"/>
      <c r="E32" s="1183"/>
      <c r="F32" s="1183"/>
      <c r="G32" s="1183"/>
      <c r="H32" s="1183"/>
      <c r="I32" s="1183"/>
      <c r="J32" s="1183"/>
      <c r="K32" s="1183"/>
      <c r="L32" s="1183"/>
      <c r="M32" s="1183"/>
      <c r="N32" s="1183"/>
      <c r="O32" s="1183"/>
      <c r="P32" s="1183"/>
      <c r="Q32" s="1184"/>
      <c r="R32"/>
    </row>
    <row r="33" spans="1:18" s="56" customFormat="1" ht="15.75" x14ac:dyDescent="0.25">
      <c r="A33" s="75"/>
      <c r="Q33" s="129"/>
      <c r="R33"/>
    </row>
    <row r="34" spans="1:18" s="56" customFormat="1" ht="15.75" x14ac:dyDescent="0.25">
      <c r="A34" s="75"/>
      <c r="Q34" s="129"/>
      <c r="R34"/>
    </row>
    <row r="35" spans="1:18" s="56" customFormat="1" ht="15.75" x14ac:dyDescent="0.25">
      <c r="A35" s="75"/>
      <c r="Q35" s="129"/>
      <c r="R35"/>
    </row>
    <row r="36" spans="1:18" s="56" customFormat="1" ht="15.75" x14ac:dyDescent="0.25">
      <c r="A36" s="75"/>
      <c r="Q36" s="129"/>
      <c r="R36"/>
    </row>
    <row r="37" spans="1:18" s="56" customFormat="1" ht="15.75" x14ac:dyDescent="0.25">
      <c r="A37" s="75"/>
      <c r="Q37" s="129"/>
      <c r="R37"/>
    </row>
  </sheetData>
  <mergeCells count="36">
    <mergeCell ref="C32:Q32"/>
    <mergeCell ref="C30:D30"/>
    <mergeCell ref="C31:D31"/>
    <mergeCell ref="C27:D27"/>
    <mergeCell ref="C29:D29"/>
    <mergeCell ref="C28:D28"/>
    <mergeCell ref="C26:D26"/>
    <mergeCell ref="C20:D20"/>
    <mergeCell ref="C21:D21"/>
    <mergeCell ref="C22:D22"/>
    <mergeCell ref="C23:D23"/>
    <mergeCell ref="C24:D24"/>
    <mergeCell ref="C25:D25"/>
    <mergeCell ref="B9:C10"/>
    <mergeCell ref="D9:Q9"/>
    <mergeCell ref="D10:Q10"/>
    <mergeCell ref="B12:D12"/>
    <mergeCell ref="C18:D19"/>
    <mergeCell ref="E18:K18"/>
    <mergeCell ref="L18:M19"/>
    <mergeCell ref="N18:P18"/>
    <mergeCell ref="Q18:Q19"/>
    <mergeCell ref="D1:P1"/>
    <mergeCell ref="D2:P2"/>
    <mergeCell ref="H6:K6"/>
    <mergeCell ref="N6:P6"/>
    <mergeCell ref="H7:K7"/>
    <mergeCell ref="L7:M7"/>
    <mergeCell ref="N7:P7"/>
    <mergeCell ref="Q2:Q4"/>
    <mergeCell ref="O3:O4"/>
    <mergeCell ref="H5:K5"/>
    <mergeCell ref="N5:P5"/>
    <mergeCell ref="H8:K8"/>
    <mergeCell ref="L8:M8"/>
    <mergeCell ref="N8:P8"/>
  </mergeCells>
  <dataValidations count="1">
    <dataValidation type="list" allowBlank="1" showInputMessage="1" showErrorMessage="1" sqref="Q21:Q29" xr:uid="{00000000-0002-0000-5000-000000000000}">
      <formula1>$I$13:$I$15</formula1>
    </dataValidation>
  </dataValidations>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66"/>
    <pageSetUpPr fitToPage="1"/>
  </sheetPr>
  <dimension ref="A1:S35"/>
  <sheetViews>
    <sheetView view="pageBreakPreview" topLeftCell="A4" zoomScale="90" zoomScaleNormal="100" zoomScaleSheetLayoutView="90" workbookViewId="0">
      <selection activeCell="D16" sqref="D16"/>
    </sheetView>
  </sheetViews>
  <sheetFormatPr baseColWidth="10" defaultRowHeight="18.75" customHeight="1" x14ac:dyDescent="0.25"/>
  <cols>
    <col min="1" max="1" width="3.7109375" style="788" customWidth="1"/>
    <col min="2" max="2" width="27.7109375" style="824" customWidth="1"/>
    <col min="3" max="3" width="15.85546875" style="817" customWidth="1"/>
    <col min="4" max="4" width="82" style="825" customWidth="1"/>
    <col min="5" max="5" width="13.7109375" style="144" customWidth="1"/>
    <col min="6" max="6" width="7" style="144" customWidth="1"/>
    <col min="7" max="7" width="22.28515625" style="144" customWidth="1"/>
    <col min="8" max="8" width="21.28515625" style="144" customWidth="1"/>
    <col min="9" max="256" width="11.42578125" style="144"/>
    <col min="257" max="257" width="3.7109375" style="144" customWidth="1"/>
    <col min="258" max="258" width="27.7109375" style="144" customWidth="1"/>
    <col min="259" max="259" width="15.85546875" style="144" customWidth="1"/>
    <col min="260" max="260" width="82" style="144" customWidth="1"/>
    <col min="261" max="261" width="13.7109375" style="144" customWidth="1"/>
    <col min="262" max="262" width="16.42578125" style="144" customWidth="1"/>
    <col min="263" max="263" width="22.28515625" style="144" customWidth="1"/>
    <col min="264" max="264" width="21.28515625" style="144" customWidth="1"/>
    <col min="265" max="512" width="11.42578125" style="144"/>
    <col min="513" max="513" width="3.7109375" style="144" customWidth="1"/>
    <col min="514" max="514" width="27.7109375" style="144" customWidth="1"/>
    <col min="515" max="515" width="15.85546875" style="144" customWidth="1"/>
    <col min="516" max="516" width="82" style="144" customWidth="1"/>
    <col min="517" max="517" width="13.7109375" style="144" customWidth="1"/>
    <col min="518" max="518" width="16.42578125" style="144" customWidth="1"/>
    <col min="519" max="519" width="22.28515625" style="144" customWidth="1"/>
    <col min="520" max="520" width="21.28515625" style="144" customWidth="1"/>
    <col min="521" max="768" width="11.42578125" style="144"/>
    <col min="769" max="769" width="3.7109375" style="144" customWidth="1"/>
    <col min="770" max="770" width="27.7109375" style="144" customWidth="1"/>
    <col min="771" max="771" width="15.85546875" style="144" customWidth="1"/>
    <col min="772" max="772" width="82" style="144" customWidth="1"/>
    <col min="773" max="773" width="13.7109375" style="144" customWidth="1"/>
    <col min="774" max="774" width="16.42578125" style="144" customWidth="1"/>
    <col min="775" max="775" width="22.28515625" style="144" customWidth="1"/>
    <col min="776" max="776" width="21.28515625" style="144" customWidth="1"/>
    <col min="777" max="1024" width="11.42578125" style="144"/>
    <col min="1025" max="1025" width="3.7109375" style="144" customWidth="1"/>
    <col min="1026" max="1026" width="27.7109375" style="144" customWidth="1"/>
    <col min="1027" max="1027" width="15.85546875" style="144" customWidth="1"/>
    <col min="1028" max="1028" width="82" style="144" customWidth="1"/>
    <col min="1029" max="1029" width="13.7109375" style="144" customWidth="1"/>
    <col min="1030" max="1030" width="16.42578125" style="144" customWidth="1"/>
    <col min="1031" max="1031" width="22.28515625" style="144" customWidth="1"/>
    <col min="1032" max="1032" width="21.28515625" style="144" customWidth="1"/>
    <col min="1033" max="1280" width="11.42578125" style="144"/>
    <col min="1281" max="1281" width="3.7109375" style="144" customWidth="1"/>
    <col min="1282" max="1282" width="27.7109375" style="144" customWidth="1"/>
    <col min="1283" max="1283" width="15.85546875" style="144" customWidth="1"/>
    <col min="1284" max="1284" width="82" style="144" customWidth="1"/>
    <col min="1285" max="1285" width="13.7109375" style="144" customWidth="1"/>
    <col min="1286" max="1286" width="16.42578125" style="144" customWidth="1"/>
    <col min="1287" max="1287" width="22.28515625" style="144" customWidth="1"/>
    <col min="1288" max="1288" width="21.28515625" style="144" customWidth="1"/>
    <col min="1289" max="1536" width="11.42578125" style="144"/>
    <col min="1537" max="1537" width="3.7109375" style="144" customWidth="1"/>
    <col min="1538" max="1538" width="27.7109375" style="144" customWidth="1"/>
    <col min="1539" max="1539" width="15.85546875" style="144" customWidth="1"/>
    <col min="1540" max="1540" width="82" style="144" customWidth="1"/>
    <col min="1541" max="1541" width="13.7109375" style="144" customWidth="1"/>
    <col min="1542" max="1542" width="16.42578125" style="144" customWidth="1"/>
    <col min="1543" max="1543" width="22.28515625" style="144" customWidth="1"/>
    <col min="1544" max="1544" width="21.28515625" style="144" customWidth="1"/>
    <col min="1545" max="1792" width="11.42578125" style="144"/>
    <col min="1793" max="1793" width="3.7109375" style="144" customWidth="1"/>
    <col min="1794" max="1794" width="27.7109375" style="144" customWidth="1"/>
    <col min="1795" max="1795" width="15.85546875" style="144" customWidth="1"/>
    <col min="1796" max="1796" width="82" style="144" customWidth="1"/>
    <col min="1797" max="1797" width="13.7109375" style="144" customWidth="1"/>
    <col min="1798" max="1798" width="16.42578125" style="144" customWidth="1"/>
    <col min="1799" max="1799" width="22.28515625" style="144" customWidth="1"/>
    <col min="1800" max="1800" width="21.28515625" style="144" customWidth="1"/>
    <col min="1801" max="2048" width="11.42578125" style="144"/>
    <col min="2049" max="2049" width="3.7109375" style="144" customWidth="1"/>
    <col min="2050" max="2050" width="27.7109375" style="144" customWidth="1"/>
    <col min="2051" max="2051" width="15.85546875" style="144" customWidth="1"/>
    <col min="2052" max="2052" width="82" style="144" customWidth="1"/>
    <col min="2053" max="2053" width="13.7109375" style="144" customWidth="1"/>
    <col min="2054" max="2054" width="16.42578125" style="144" customWidth="1"/>
    <col min="2055" max="2055" width="22.28515625" style="144" customWidth="1"/>
    <col min="2056" max="2056" width="21.28515625" style="144" customWidth="1"/>
    <col min="2057" max="2304" width="11.42578125" style="144"/>
    <col min="2305" max="2305" width="3.7109375" style="144" customWidth="1"/>
    <col min="2306" max="2306" width="27.7109375" style="144" customWidth="1"/>
    <col min="2307" max="2307" width="15.85546875" style="144" customWidth="1"/>
    <col min="2308" max="2308" width="82" style="144" customWidth="1"/>
    <col min="2309" max="2309" width="13.7109375" style="144" customWidth="1"/>
    <col min="2310" max="2310" width="16.42578125" style="144" customWidth="1"/>
    <col min="2311" max="2311" width="22.28515625" style="144" customWidth="1"/>
    <col min="2312" max="2312" width="21.28515625" style="144" customWidth="1"/>
    <col min="2313" max="2560" width="11.42578125" style="144"/>
    <col min="2561" max="2561" width="3.7109375" style="144" customWidth="1"/>
    <col min="2562" max="2562" width="27.7109375" style="144" customWidth="1"/>
    <col min="2563" max="2563" width="15.85546875" style="144" customWidth="1"/>
    <col min="2564" max="2564" width="82" style="144" customWidth="1"/>
    <col min="2565" max="2565" width="13.7109375" style="144" customWidth="1"/>
    <col min="2566" max="2566" width="16.42578125" style="144" customWidth="1"/>
    <col min="2567" max="2567" width="22.28515625" style="144" customWidth="1"/>
    <col min="2568" max="2568" width="21.28515625" style="144" customWidth="1"/>
    <col min="2569" max="2816" width="11.42578125" style="144"/>
    <col min="2817" max="2817" width="3.7109375" style="144" customWidth="1"/>
    <col min="2818" max="2818" width="27.7109375" style="144" customWidth="1"/>
    <col min="2819" max="2819" width="15.85546875" style="144" customWidth="1"/>
    <col min="2820" max="2820" width="82" style="144" customWidth="1"/>
    <col min="2821" max="2821" width="13.7109375" style="144" customWidth="1"/>
    <col min="2822" max="2822" width="16.42578125" style="144" customWidth="1"/>
    <col min="2823" max="2823" width="22.28515625" style="144" customWidth="1"/>
    <col min="2824" max="2824" width="21.28515625" style="144" customWidth="1"/>
    <col min="2825" max="3072" width="11.42578125" style="144"/>
    <col min="3073" max="3073" width="3.7109375" style="144" customWidth="1"/>
    <col min="3074" max="3074" width="27.7109375" style="144" customWidth="1"/>
    <col min="3075" max="3075" width="15.85546875" style="144" customWidth="1"/>
    <col min="3076" max="3076" width="82" style="144" customWidth="1"/>
    <col min="3077" max="3077" width="13.7109375" style="144" customWidth="1"/>
    <col min="3078" max="3078" width="16.42578125" style="144" customWidth="1"/>
    <col min="3079" max="3079" width="22.28515625" style="144" customWidth="1"/>
    <col min="3080" max="3080" width="21.28515625" style="144" customWidth="1"/>
    <col min="3081" max="3328" width="11.42578125" style="144"/>
    <col min="3329" max="3329" width="3.7109375" style="144" customWidth="1"/>
    <col min="3330" max="3330" width="27.7109375" style="144" customWidth="1"/>
    <col min="3331" max="3331" width="15.85546875" style="144" customWidth="1"/>
    <col min="3332" max="3332" width="82" style="144" customWidth="1"/>
    <col min="3333" max="3333" width="13.7109375" style="144" customWidth="1"/>
    <col min="3334" max="3334" width="16.42578125" style="144" customWidth="1"/>
    <col min="3335" max="3335" width="22.28515625" style="144" customWidth="1"/>
    <col min="3336" max="3336" width="21.28515625" style="144" customWidth="1"/>
    <col min="3337" max="3584" width="11.42578125" style="144"/>
    <col min="3585" max="3585" width="3.7109375" style="144" customWidth="1"/>
    <col min="3586" max="3586" width="27.7109375" style="144" customWidth="1"/>
    <col min="3587" max="3587" width="15.85546875" style="144" customWidth="1"/>
    <col min="3588" max="3588" width="82" style="144" customWidth="1"/>
    <col min="3589" max="3589" width="13.7109375" style="144" customWidth="1"/>
    <col min="3590" max="3590" width="16.42578125" style="144" customWidth="1"/>
    <col min="3591" max="3591" width="22.28515625" style="144" customWidth="1"/>
    <col min="3592" max="3592" width="21.28515625" style="144" customWidth="1"/>
    <col min="3593" max="3840" width="11.42578125" style="144"/>
    <col min="3841" max="3841" width="3.7109375" style="144" customWidth="1"/>
    <col min="3842" max="3842" width="27.7109375" style="144" customWidth="1"/>
    <col min="3843" max="3843" width="15.85546875" style="144" customWidth="1"/>
    <col min="3844" max="3844" width="82" style="144" customWidth="1"/>
    <col min="3845" max="3845" width="13.7109375" style="144" customWidth="1"/>
    <col min="3846" max="3846" width="16.42578125" style="144" customWidth="1"/>
    <col min="3847" max="3847" width="22.28515625" style="144" customWidth="1"/>
    <col min="3848" max="3848" width="21.28515625" style="144" customWidth="1"/>
    <col min="3849" max="4096" width="11.42578125" style="144"/>
    <col min="4097" max="4097" width="3.7109375" style="144" customWidth="1"/>
    <col min="4098" max="4098" width="27.7109375" style="144" customWidth="1"/>
    <col min="4099" max="4099" width="15.85546875" style="144" customWidth="1"/>
    <col min="4100" max="4100" width="82" style="144" customWidth="1"/>
    <col min="4101" max="4101" width="13.7109375" style="144" customWidth="1"/>
    <col min="4102" max="4102" width="16.42578125" style="144" customWidth="1"/>
    <col min="4103" max="4103" width="22.28515625" style="144" customWidth="1"/>
    <col min="4104" max="4104" width="21.28515625" style="144" customWidth="1"/>
    <col min="4105" max="4352" width="11.42578125" style="144"/>
    <col min="4353" max="4353" width="3.7109375" style="144" customWidth="1"/>
    <col min="4354" max="4354" width="27.7109375" style="144" customWidth="1"/>
    <col min="4355" max="4355" width="15.85546875" style="144" customWidth="1"/>
    <col min="4356" max="4356" width="82" style="144" customWidth="1"/>
    <col min="4357" max="4357" width="13.7109375" style="144" customWidth="1"/>
    <col min="4358" max="4358" width="16.42578125" style="144" customWidth="1"/>
    <col min="4359" max="4359" width="22.28515625" style="144" customWidth="1"/>
    <col min="4360" max="4360" width="21.28515625" style="144" customWidth="1"/>
    <col min="4361" max="4608" width="11.42578125" style="144"/>
    <col min="4609" max="4609" width="3.7109375" style="144" customWidth="1"/>
    <col min="4610" max="4610" width="27.7109375" style="144" customWidth="1"/>
    <col min="4611" max="4611" width="15.85546875" style="144" customWidth="1"/>
    <col min="4612" max="4612" width="82" style="144" customWidth="1"/>
    <col min="4613" max="4613" width="13.7109375" style="144" customWidth="1"/>
    <col min="4614" max="4614" width="16.42578125" style="144" customWidth="1"/>
    <col min="4615" max="4615" width="22.28515625" style="144" customWidth="1"/>
    <col min="4616" max="4616" width="21.28515625" style="144" customWidth="1"/>
    <col min="4617" max="4864" width="11.42578125" style="144"/>
    <col min="4865" max="4865" width="3.7109375" style="144" customWidth="1"/>
    <col min="4866" max="4866" width="27.7109375" style="144" customWidth="1"/>
    <col min="4867" max="4867" width="15.85546875" style="144" customWidth="1"/>
    <col min="4868" max="4868" width="82" style="144" customWidth="1"/>
    <col min="4869" max="4869" width="13.7109375" style="144" customWidth="1"/>
    <col min="4870" max="4870" width="16.42578125" style="144" customWidth="1"/>
    <col min="4871" max="4871" width="22.28515625" style="144" customWidth="1"/>
    <col min="4872" max="4872" width="21.28515625" style="144" customWidth="1"/>
    <col min="4873" max="5120" width="11.42578125" style="144"/>
    <col min="5121" max="5121" width="3.7109375" style="144" customWidth="1"/>
    <col min="5122" max="5122" width="27.7109375" style="144" customWidth="1"/>
    <col min="5123" max="5123" width="15.85546875" style="144" customWidth="1"/>
    <col min="5124" max="5124" width="82" style="144" customWidth="1"/>
    <col min="5125" max="5125" width="13.7109375" style="144" customWidth="1"/>
    <col min="5126" max="5126" width="16.42578125" style="144" customWidth="1"/>
    <col min="5127" max="5127" width="22.28515625" style="144" customWidth="1"/>
    <col min="5128" max="5128" width="21.28515625" style="144" customWidth="1"/>
    <col min="5129" max="5376" width="11.42578125" style="144"/>
    <col min="5377" max="5377" width="3.7109375" style="144" customWidth="1"/>
    <col min="5378" max="5378" width="27.7109375" style="144" customWidth="1"/>
    <col min="5379" max="5379" width="15.85546875" style="144" customWidth="1"/>
    <col min="5380" max="5380" width="82" style="144" customWidth="1"/>
    <col min="5381" max="5381" width="13.7109375" style="144" customWidth="1"/>
    <col min="5382" max="5382" width="16.42578125" style="144" customWidth="1"/>
    <col min="5383" max="5383" width="22.28515625" style="144" customWidth="1"/>
    <col min="5384" max="5384" width="21.28515625" style="144" customWidth="1"/>
    <col min="5385" max="5632" width="11.42578125" style="144"/>
    <col min="5633" max="5633" width="3.7109375" style="144" customWidth="1"/>
    <col min="5634" max="5634" width="27.7109375" style="144" customWidth="1"/>
    <col min="5635" max="5635" width="15.85546875" style="144" customWidth="1"/>
    <col min="5636" max="5636" width="82" style="144" customWidth="1"/>
    <col min="5637" max="5637" width="13.7109375" style="144" customWidth="1"/>
    <col min="5638" max="5638" width="16.42578125" style="144" customWidth="1"/>
    <col min="5639" max="5639" width="22.28515625" style="144" customWidth="1"/>
    <col min="5640" max="5640" width="21.28515625" style="144" customWidth="1"/>
    <col min="5641" max="5888" width="11.42578125" style="144"/>
    <col min="5889" max="5889" width="3.7109375" style="144" customWidth="1"/>
    <col min="5890" max="5890" width="27.7109375" style="144" customWidth="1"/>
    <col min="5891" max="5891" width="15.85546875" style="144" customWidth="1"/>
    <col min="5892" max="5892" width="82" style="144" customWidth="1"/>
    <col min="5893" max="5893" width="13.7109375" style="144" customWidth="1"/>
    <col min="5894" max="5894" width="16.42578125" style="144" customWidth="1"/>
    <col min="5895" max="5895" width="22.28515625" style="144" customWidth="1"/>
    <col min="5896" max="5896" width="21.28515625" style="144" customWidth="1"/>
    <col min="5897" max="6144" width="11.42578125" style="144"/>
    <col min="6145" max="6145" width="3.7109375" style="144" customWidth="1"/>
    <col min="6146" max="6146" width="27.7109375" style="144" customWidth="1"/>
    <col min="6147" max="6147" width="15.85546875" style="144" customWidth="1"/>
    <col min="6148" max="6148" width="82" style="144" customWidth="1"/>
    <col min="6149" max="6149" width="13.7109375" style="144" customWidth="1"/>
    <col min="6150" max="6150" width="16.42578125" style="144" customWidth="1"/>
    <col min="6151" max="6151" width="22.28515625" style="144" customWidth="1"/>
    <col min="6152" max="6152" width="21.28515625" style="144" customWidth="1"/>
    <col min="6153" max="6400" width="11.42578125" style="144"/>
    <col min="6401" max="6401" width="3.7109375" style="144" customWidth="1"/>
    <col min="6402" max="6402" width="27.7109375" style="144" customWidth="1"/>
    <col min="6403" max="6403" width="15.85546875" style="144" customWidth="1"/>
    <col min="6404" max="6404" width="82" style="144" customWidth="1"/>
    <col min="6405" max="6405" width="13.7109375" style="144" customWidth="1"/>
    <col min="6406" max="6406" width="16.42578125" style="144" customWidth="1"/>
    <col min="6407" max="6407" width="22.28515625" style="144" customWidth="1"/>
    <col min="6408" max="6408" width="21.28515625" style="144" customWidth="1"/>
    <col min="6409" max="6656" width="11.42578125" style="144"/>
    <col min="6657" max="6657" width="3.7109375" style="144" customWidth="1"/>
    <col min="6658" max="6658" width="27.7109375" style="144" customWidth="1"/>
    <col min="6659" max="6659" width="15.85546875" style="144" customWidth="1"/>
    <col min="6660" max="6660" width="82" style="144" customWidth="1"/>
    <col min="6661" max="6661" width="13.7109375" style="144" customWidth="1"/>
    <col min="6662" max="6662" width="16.42578125" style="144" customWidth="1"/>
    <col min="6663" max="6663" width="22.28515625" style="144" customWidth="1"/>
    <col min="6664" max="6664" width="21.28515625" style="144" customWidth="1"/>
    <col min="6665" max="6912" width="11.42578125" style="144"/>
    <col min="6913" max="6913" width="3.7109375" style="144" customWidth="1"/>
    <col min="6914" max="6914" width="27.7109375" style="144" customWidth="1"/>
    <col min="6915" max="6915" width="15.85546875" style="144" customWidth="1"/>
    <col min="6916" max="6916" width="82" style="144" customWidth="1"/>
    <col min="6917" max="6917" width="13.7109375" style="144" customWidth="1"/>
    <col min="6918" max="6918" width="16.42578125" style="144" customWidth="1"/>
    <col min="6919" max="6919" width="22.28515625" style="144" customWidth="1"/>
    <col min="6920" max="6920" width="21.28515625" style="144" customWidth="1"/>
    <col min="6921" max="7168" width="11.42578125" style="144"/>
    <col min="7169" max="7169" width="3.7109375" style="144" customWidth="1"/>
    <col min="7170" max="7170" width="27.7109375" style="144" customWidth="1"/>
    <col min="7171" max="7171" width="15.85546875" style="144" customWidth="1"/>
    <col min="7172" max="7172" width="82" style="144" customWidth="1"/>
    <col min="7173" max="7173" width="13.7109375" style="144" customWidth="1"/>
    <col min="7174" max="7174" width="16.42578125" style="144" customWidth="1"/>
    <col min="7175" max="7175" width="22.28515625" style="144" customWidth="1"/>
    <col min="7176" max="7176" width="21.28515625" style="144" customWidth="1"/>
    <col min="7177" max="7424" width="11.42578125" style="144"/>
    <col min="7425" max="7425" width="3.7109375" style="144" customWidth="1"/>
    <col min="7426" max="7426" width="27.7109375" style="144" customWidth="1"/>
    <col min="7427" max="7427" width="15.85546875" style="144" customWidth="1"/>
    <col min="7428" max="7428" width="82" style="144" customWidth="1"/>
    <col min="7429" max="7429" width="13.7109375" style="144" customWidth="1"/>
    <col min="7430" max="7430" width="16.42578125" style="144" customWidth="1"/>
    <col min="7431" max="7431" width="22.28515625" style="144" customWidth="1"/>
    <col min="7432" max="7432" width="21.28515625" style="144" customWidth="1"/>
    <col min="7433" max="7680" width="11.42578125" style="144"/>
    <col min="7681" max="7681" width="3.7109375" style="144" customWidth="1"/>
    <col min="7682" max="7682" width="27.7109375" style="144" customWidth="1"/>
    <col min="7683" max="7683" width="15.85546875" style="144" customWidth="1"/>
    <col min="7684" max="7684" width="82" style="144" customWidth="1"/>
    <col min="7685" max="7685" width="13.7109375" style="144" customWidth="1"/>
    <col min="7686" max="7686" width="16.42578125" style="144" customWidth="1"/>
    <col min="7687" max="7687" width="22.28515625" style="144" customWidth="1"/>
    <col min="7688" max="7688" width="21.28515625" style="144" customWidth="1"/>
    <col min="7689" max="7936" width="11.42578125" style="144"/>
    <col min="7937" max="7937" width="3.7109375" style="144" customWidth="1"/>
    <col min="7938" max="7938" width="27.7109375" style="144" customWidth="1"/>
    <col min="7939" max="7939" width="15.85546875" style="144" customWidth="1"/>
    <col min="7940" max="7940" width="82" style="144" customWidth="1"/>
    <col min="7941" max="7941" width="13.7109375" style="144" customWidth="1"/>
    <col min="7942" max="7942" width="16.42578125" style="144" customWidth="1"/>
    <col min="7943" max="7943" width="22.28515625" style="144" customWidth="1"/>
    <col min="7944" max="7944" width="21.28515625" style="144" customWidth="1"/>
    <col min="7945" max="8192" width="11.42578125" style="144"/>
    <col min="8193" max="8193" width="3.7109375" style="144" customWidth="1"/>
    <col min="8194" max="8194" width="27.7109375" style="144" customWidth="1"/>
    <col min="8195" max="8195" width="15.85546875" style="144" customWidth="1"/>
    <col min="8196" max="8196" width="82" style="144" customWidth="1"/>
    <col min="8197" max="8197" width="13.7109375" style="144" customWidth="1"/>
    <col min="8198" max="8198" width="16.42578125" style="144" customWidth="1"/>
    <col min="8199" max="8199" width="22.28515625" style="144" customWidth="1"/>
    <col min="8200" max="8200" width="21.28515625" style="144" customWidth="1"/>
    <col min="8201" max="8448" width="11.42578125" style="144"/>
    <col min="8449" max="8449" width="3.7109375" style="144" customWidth="1"/>
    <col min="8450" max="8450" width="27.7109375" style="144" customWidth="1"/>
    <col min="8451" max="8451" width="15.85546875" style="144" customWidth="1"/>
    <col min="8452" max="8452" width="82" style="144" customWidth="1"/>
    <col min="8453" max="8453" width="13.7109375" style="144" customWidth="1"/>
    <col min="8454" max="8454" width="16.42578125" style="144" customWidth="1"/>
    <col min="8455" max="8455" width="22.28515625" style="144" customWidth="1"/>
    <col min="8456" max="8456" width="21.28515625" style="144" customWidth="1"/>
    <col min="8457" max="8704" width="11.42578125" style="144"/>
    <col min="8705" max="8705" width="3.7109375" style="144" customWidth="1"/>
    <col min="8706" max="8706" width="27.7109375" style="144" customWidth="1"/>
    <col min="8707" max="8707" width="15.85546875" style="144" customWidth="1"/>
    <col min="8708" max="8708" width="82" style="144" customWidth="1"/>
    <col min="8709" max="8709" width="13.7109375" style="144" customWidth="1"/>
    <col min="8710" max="8710" width="16.42578125" style="144" customWidth="1"/>
    <col min="8711" max="8711" width="22.28515625" style="144" customWidth="1"/>
    <col min="8712" max="8712" width="21.28515625" style="144" customWidth="1"/>
    <col min="8713" max="8960" width="11.42578125" style="144"/>
    <col min="8961" max="8961" width="3.7109375" style="144" customWidth="1"/>
    <col min="8962" max="8962" width="27.7109375" style="144" customWidth="1"/>
    <col min="8963" max="8963" width="15.85546875" style="144" customWidth="1"/>
    <col min="8964" max="8964" width="82" style="144" customWidth="1"/>
    <col min="8965" max="8965" width="13.7109375" style="144" customWidth="1"/>
    <col min="8966" max="8966" width="16.42578125" style="144" customWidth="1"/>
    <col min="8967" max="8967" width="22.28515625" style="144" customWidth="1"/>
    <col min="8968" max="8968" width="21.28515625" style="144" customWidth="1"/>
    <col min="8969" max="9216" width="11.42578125" style="144"/>
    <col min="9217" max="9217" width="3.7109375" style="144" customWidth="1"/>
    <col min="9218" max="9218" width="27.7109375" style="144" customWidth="1"/>
    <col min="9219" max="9219" width="15.85546875" style="144" customWidth="1"/>
    <col min="9220" max="9220" width="82" style="144" customWidth="1"/>
    <col min="9221" max="9221" width="13.7109375" style="144" customWidth="1"/>
    <col min="9222" max="9222" width="16.42578125" style="144" customWidth="1"/>
    <col min="9223" max="9223" width="22.28515625" style="144" customWidth="1"/>
    <col min="9224" max="9224" width="21.28515625" style="144" customWidth="1"/>
    <col min="9225" max="9472" width="11.42578125" style="144"/>
    <col min="9473" max="9473" width="3.7109375" style="144" customWidth="1"/>
    <col min="9474" max="9474" width="27.7109375" style="144" customWidth="1"/>
    <col min="9475" max="9475" width="15.85546875" style="144" customWidth="1"/>
    <col min="9476" max="9476" width="82" style="144" customWidth="1"/>
    <col min="9477" max="9477" width="13.7109375" style="144" customWidth="1"/>
    <col min="9478" max="9478" width="16.42578125" style="144" customWidth="1"/>
    <col min="9479" max="9479" width="22.28515625" style="144" customWidth="1"/>
    <col min="9480" max="9480" width="21.28515625" style="144" customWidth="1"/>
    <col min="9481" max="9728" width="11.42578125" style="144"/>
    <col min="9729" max="9729" width="3.7109375" style="144" customWidth="1"/>
    <col min="9730" max="9730" width="27.7109375" style="144" customWidth="1"/>
    <col min="9731" max="9731" width="15.85546875" style="144" customWidth="1"/>
    <col min="9732" max="9732" width="82" style="144" customWidth="1"/>
    <col min="9733" max="9733" width="13.7109375" style="144" customWidth="1"/>
    <col min="9734" max="9734" width="16.42578125" style="144" customWidth="1"/>
    <col min="9735" max="9735" width="22.28515625" style="144" customWidth="1"/>
    <col min="9736" max="9736" width="21.28515625" style="144" customWidth="1"/>
    <col min="9737" max="9984" width="11.42578125" style="144"/>
    <col min="9985" max="9985" width="3.7109375" style="144" customWidth="1"/>
    <col min="9986" max="9986" width="27.7109375" style="144" customWidth="1"/>
    <col min="9987" max="9987" width="15.85546875" style="144" customWidth="1"/>
    <col min="9988" max="9988" width="82" style="144" customWidth="1"/>
    <col min="9989" max="9989" width="13.7109375" style="144" customWidth="1"/>
    <col min="9990" max="9990" width="16.42578125" style="144" customWidth="1"/>
    <col min="9991" max="9991" width="22.28515625" style="144" customWidth="1"/>
    <col min="9992" max="9992" width="21.28515625" style="144" customWidth="1"/>
    <col min="9993" max="10240" width="11.42578125" style="144"/>
    <col min="10241" max="10241" width="3.7109375" style="144" customWidth="1"/>
    <col min="10242" max="10242" width="27.7109375" style="144" customWidth="1"/>
    <col min="10243" max="10243" width="15.85546875" style="144" customWidth="1"/>
    <col min="10244" max="10244" width="82" style="144" customWidth="1"/>
    <col min="10245" max="10245" width="13.7109375" style="144" customWidth="1"/>
    <col min="10246" max="10246" width="16.42578125" style="144" customWidth="1"/>
    <col min="10247" max="10247" width="22.28515625" style="144" customWidth="1"/>
    <col min="10248" max="10248" width="21.28515625" style="144" customWidth="1"/>
    <col min="10249" max="10496" width="11.42578125" style="144"/>
    <col min="10497" max="10497" width="3.7109375" style="144" customWidth="1"/>
    <col min="10498" max="10498" width="27.7109375" style="144" customWidth="1"/>
    <col min="10499" max="10499" width="15.85546875" style="144" customWidth="1"/>
    <col min="10500" max="10500" width="82" style="144" customWidth="1"/>
    <col min="10501" max="10501" width="13.7109375" style="144" customWidth="1"/>
    <col min="10502" max="10502" width="16.42578125" style="144" customWidth="1"/>
    <col min="10503" max="10503" width="22.28515625" style="144" customWidth="1"/>
    <col min="10504" max="10504" width="21.28515625" style="144" customWidth="1"/>
    <col min="10505" max="10752" width="11.42578125" style="144"/>
    <col min="10753" max="10753" width="3.7109375" style="144" customWidth="1"/>
    <col min="10754" max="10754" width="27.7109375" style="144" customWidth="1"/>
    <col min="10755" max="10755" width="15.85546875" style="144" customWidth="1"/>
    <col min="10756" max="10756" width="82" style="144" customWidth="1"/>
    <col min="10757" max="10757" width="13.7109375" style="144" customWidth="1"/>
    <col min="10758" max="10758" width="16.42578125" style="144" customWidth="1"/>
    <col min="10759" max="10759" width="22.28515625" style="144" customWidth="1"/>
    <col min="10760" max="10760" width="21.28515625" style="144" customWidth="1"/>
    <col min="10761" max="11008" width="11.42578125" style="144"/>
    <col min="11009" max="11009" width="3.7109375" style="144" customWidth="1"/>
    <col min="11010" max="11010" width="27.7109375" style="144" customWidth="1"/>
    <col min="11011" max="11011" width="15.85546875" style="144" customWidth="1"/>
    <col min="11012" max="11012" width="82" style="144" customWidth="1"/>
    <col min="11013" max="11013" width="13.7109375" style="144" customWidth="1"/>
    <col min="11014" max="11014" width="16.42578125" style="144" customWidth="1"/>
    <col min="11015" max="11015" width="22.28515625" style="144" customWidth="1"/>
    <col min="11016" max="11016" width="21.28515625" style="144" customWidth="1"/>
    <col min="11017" max="11264" width="11.42578125" style="144"/>
    <col min="11265" max="11265" width="3.7109375" style="144" customWidth="1"/>
    <col min="11266" max="11266" width="27.7109375" style="144" customWidth="1"/>
    <col min="11267" max="11267" width="15.85546875" style="144" customWidth="1"/>
    <col min="11268" max="11268" width="82" style="144" customWidth="1"/>
    <col min="11269" max="11269" width="13.7109375" style="144" customWidth="1"/>
    <col min="11270" max="11270" width="16.42578125" style="144" customWidth="1"/>
    <col min="11271" max="11271" width="22.28515625" style="144" customWidth="1"/>
    <col min="11272" max="11272" width="21.28515625" style="144" customWidth="1"/>
    <col min="11273" max="11520" width="11.42578125" style="144"/>
    <col min="11521" max="11521" width="3.7109375" style="144" customWidth="1"/>
    <col min="11522" max="11522" width="27.7109375" style="144" customWidth="1"/>
    <col min="11523" max="11523" width="15.85546875" style="144" customWidth="1"/>
    <col min="11524" max="11524" width="82" style="144" customWidth="1"/>
    <col min="11525" max="11525" width="13.7109375" style="144" customWidth="1"/>
    <col min="11526" max="11526" width="16.42578125" style="144" customWidth="1"/>
    <col min="11527" max="11527" width="22.28515625" style="144" customWidth="1"/>
    <col min="11528" max="11528" width="21.28515625" style="144" customWidth="1"/>
    <col min="11529" max="11776" width="11.42578125" style="144"/>
    <col min="11777" max="11777" width="3.7109375" style="144" customWidth="1"/>
    <col min="11778" max="11778" width="27.7109375" style="144" customWidth="1"/>
    <col min="11779" max="11779" width="15.85546875" style="144" customWidth="1"/>
    <col min="11780" max="11780" width="82" style="144" customWidth="1"/>
    <col min="11781" max="11781" width="13.7109375" style="144" customWidth="1"/>
    <col min="11782" max="11782" width="16.42578125" style="144" customWidth="1"/>
    <col min="11783" max="11783" width="22.28515625" style="144" customWidth="1"/>
    <col min="11784" max="11784" width="21.28515625" style="144" customWidth="1"/>
    <col min="11785" max="12032" width="11.42578125" style="144"/>
    <col min="12033" max="12033" width="3.7109375" style="144" customWidth="1"/>
    <col min="12034" max="12034" width="27.7109375" style="144" customWidth="1"/>
    <col min="12035" max="12035" width="15.85546875" style="144" customWidth="1"/>
    <col min="12036" max="12036" width="82" style="144" customWidth="1"/>
    <col min="12037" max="12037" width="13.7109375" style="144" customWidth="1"/>
    <col min="12038" max="12038" width="16.42578125" style="144" customWidth="1"/>
    <col min="12039" max="12039" width="22.28515625" style="144" customWidth="1"/>
    <col min="12040" max="12040" width="21.28515625" style="144" customWidth="1"/>
    <col min="12041" max="12288" width="11.42578125" style="144"/>
    <col min="12289" max="12289" width="3.7109375" style="144" customWidth="1"/>
    <col min="12290" max="12290" width="27.7109375" style="144" customWidth="1"/>
    <col min="12291" max="12291" width="15.85546875" style="144" customWidth="1"/>
    <col min="12292" max="12292" width="82" style="144" customWidth="1"/>
    <col min="12293" max="12293" width="13.7109375" style="144" customWidth="1"/>
    <col min="12294" max="12294" width="16.42578125" style="144" customWidth="1"/>
    <col min="12295" max="12295" width="22.28515625" style="144" customWidth="1"/>
    <col min="12296" max="12296" width="21.28515625" style="144" customWidth="1"/>
    <col min="12297" max="12544" width="11.42578125" style="144"/>
    <col min="12545" max="12545" width="3.7109375" style="144" customWidth="1"/>
    <col min="12546" max="12546" width="27.7109375" style="144" customWidth="1"/>
    <col min="12547" max="12547" width="15.85546875" style="144" customWidth="1"/>
    <col min="12548" max="12548" width="82" style="144" customWidth="1"/>
    <col min="12549" max="12549" width="13.7109375" style="144" customWidth="1"/>
    <col min="12550" max="12550" width="16.42578125" style="144" customWidth="1"/>
    <col min="12551" max="12551" width="22.28515625" style="144" customWidth="1"/>
    <col min="12552" max="12552" width="21.28515625" style="144" customWidth="1"/>
    <col min="12553" max="12800" width="11.42578125" style="144"/>
    <col min="12801" max="12801" width="3.7109375" style="144" customWidth="1"/>
    <col min="12802" max="12802" width="27.7109375" style="144" customWidth="1"/>
    <col min="12803" max="12803" width="15.85546875" style="144" customWidth="1"/>
    <col min="12804" max="12804" width="82" style="144" customWidth="1"/>
    <col min="12805" max="12805" width="13.7109375" style="144" customWidth="1"/>
    <col min="12806" max="12806" width="16.42578125" style="144" customWidth="1"/>
    <col min="12807" max="12807" width="22.28515625" style="144" customWidth="1"/>
    <col min="12808" max="12808" width="21.28515625" style="144" customWidth="1"/>
    <col min="12809" max="13056" width="11.42578125" style="144"/>
    <col min="13057" max="13057" width="3.7109375" style="144" customWidth="1"/>
    <col min="13058" max="13058" width="27.7109375" style="144" customWidth="1"/>
    <col min="13059" max="13059" width="15.85546875" style="144" customWidth="1"/>
    <col min="13060" max="13060" width="82" style="144" customWidth="1"/>
    <col min="13061" max="13061" width="13.7109375" style="144" customWidth="1"/>
    <col min="13062" max="13062" width="16.42578125" style="144" customWidth="1"/>
    <col min="13063" max="13063" width="22.28515625" style="144" customWidth="1"/>
    <col min="13064" max="13064" width="21.28515625" style="144" customWidth="1"/>
    <col min="13065" max="13312" width="11.42578125" style="144"/>
    <col min="13313" max="13313" width="3.7109375" style="144" customWidth="1"/>
    <col min="13314" max="13314" width="27.7109375" style="144" customWidth="1"/>
    <col min="13315" max="13315" width="15.85546875" style="144" customWidth="1"/>
    <col min="13316" max="13316" width="82" style="144" customWidth="1"/>
    <col min="13317" max="13317" width="13.7109375" style="144" customWidth="1"/>
    <col min="13318" max="13318" width="16.42578125" style="144" customWidth="1"/>
    <col min="13319" max="13319" width="22.28515625" style="144" customWidth="1"/>
    <col min="13320" max="13320" width="21.28515625" style="144" customWidth="1"/>
    <col min="13321" max="13568" width="11.42578125" style="144"/>
    <col min="13569" max="13569" width="3.7109375" style="144" customWidth="1"/>
    <col min="13570" max="13570" width="27.7109375" style="144" customWidth="1"/>
    <col min="13571" max="13571" width="15.85546875" style="144" customWidth="1"/>
    <col min="13572" max="13572" width="82" style="144" customWidth="1"/>
    <col min="13573" max="13573" width="13.7109375" style="144" customWidth="1"/>
    <col min="13574" max="13574" width="16.42578125" style="144" customWidth="1"/>
    <col min="13575" max="13575" width="22.28515625" style="144" customWidth="1"/>
    <col min="13576" max="13576" width="21.28515625" style="144" customWidth="1"/>
    <col min="13577" max="13824" width="11.42578125" style="144"/>
    <col min="13825" max="13825" width="3.7109375" style="144" customWidth="1"/>
    <col min="13826" max="13826" width="27.7109375" style="144" customWidth="1"/>
    <col min="13827" max="13827" width="15.85546875" style="144" customWidth="1"/>
    <col min="13828" max="13828" width="82" style="144" customWidth="1"/>
    <col min="13829" max="13829" width="13.7109375" style="144" customWidth="1"/>
    <col min="13830" max="13830" width="16.42578125" style="144" customWidth="1"/>
    <col min="13831" max="13831" width="22.28515625" style="144" customWidth="1"/>
    <col min="13832" max="13832" width="21.28515625" style="144" customWidth="1"/>
    <col min="13833" max="14080" width="11.42578125" style="144"/>
    <col min="14081" max="14081" width="3.7109375" style="144" customWidth="1"/>
    <col min="14082" max="14082" width="27.7109375" style="144" customWidth="1"/>
    <col min="14083" max="14083" width="15.85546875" style="144" customWidth="1"/>
    <col min="14084" max="14084" width="82" style="144" customWidth="1"/>
    <col min="14085" max="14085" width="13.7109375" style="144" customWidth="1"/>
    <col min="14086" max="14086" width="16.42578125" style="144" customWidth="1"/>
    <col min="14087" max="14087" width="22.28515625" style="144" customWidth="1"/>
    <col min="14088" max="14088" width="21.28515625" style="144" customWidth="1"/>
    <col min="14089" max="14336" width="11.42578125" style="144"/>
    <col min="14337" max="14337" width="3.7109375" style="144" customWidth="1"/>
    <col min="14338" max="14338" width="27.7109375" style="144" customWidth="1"/>
    <col min="14339" max="14339" width="15.85546875" style="144" customWidth="1"/>
    <col min="14340" max="14340" width="82" style="144" customWidth="1"/>
    <col min="14341" max="14341" width="13.7109375" style="144" customWidth="1"/>
    <col min="14342" max="14342" width="16.42578125" style="144" customWidth="1"/>
    <col min="14343" max="14343" width="22.28515625" style="144" customWidth="1"/>
    <col min="14344" max="14344" width="21.28515625" style="144" customWidth="1"/>
    <col min="14345" max="14592" width="11.42578125" style="144"/>
    <col min="14593" max="14593" width="3.7109375" style="144" customWidth="1"/>
    <col min="14594" max="14594" width="27.7109375" style="144" customWidth="1"/>
    <col min="14595" max="14595" width="15.85546875" style="144" customWidth="1"/>
    <col min="14596" max="14596" width="82" style="144" customWidth="1"/>
    <col min="14597" max="14597" width="13.7109375" style="144" customWidth="1"/>
    <col min="14598" max="14598" width="16.42578125" style="144" customWidth="1"/>
    <col min="14599" max="14599" width="22.28515625" style="144" customWidth="1"/>
    <col min="14600" max="14600" width="21.28515625" style="144" customWidth="1"/>
    <col min="14601" max="14848" width="11.42578125" style="144"/>
    <col min="14849" max="14849" width="3.7109375" style="144" customWidth="1"/>
    <col min="14850" max="14850" width="27.7109375" style="144" customWidth="1"/>
    <col min="14851" max="14851" width="15.85546875" style="144" customWidth="1"/>
    <col min="14852" max="14852" width="82" style="144" customWidth="1"/>
    <col min="14853" max="14853" width="13.7109375" style="144" customWidth="1"/>
    <col min="14854" max="14854" width="16.42578125" style="144" customWidth="1"/>
    <col min="14855" max="14855" width="22.28515625" style="144" customWidth="1"/>
    <col min="14856" max="14856" width="21.28515625" style="144" customWidth="1"/>
    <col min="14857" max="15104" width="11.42578125" style="144"/>
    <col min="15105" max="15105" width="3.7109375" style="144" customWidth="1"/>
    <col min="15106" max="15106" width="27.7109375" style="144" customWidth="1"/>
    <col min="15107" max="15107" width="15.85546875" style="144" customWidth="1"/>
    <col min="15108" max="15108" width="82" style="144" customWidth="1"/>
    <col min="15109" max="15109" width="13.7109375" style="144" customWidth="1"/>
    <col min="15110" max="15110" width="16.42578125" style="144" customWidth="1"/>
    <col min="15111" max="15111" width="22.28515625" style="144" customWidth="1"/>
    <col min="15112" max="15112" width="21.28515625" style="144" customWidth="1"/>
    <col min="15113" max="15360" width="11.42578125" style="144"/>
    <col min="15361" max="15361" width="3.7109375" style="144" customWidth="1"/>
    <col min="15362" max="15362" width="27.7109375" style="144" customWidth="1"/>
    <col min="15363" max="15363" width="15.85546875" style="144" customWidth="1"/>
    <col min="15364" max="15364" width="82" style="144" customWidth="1"/>
    <col min="15365" max="15365" width="13.7109375" style="144" customWidth="1"/>
    <col min="15366" max="15366" width="16.42578125" style="144" customWidth="1"/>
    <col min="15367" max="15367" width="22.28515625" style="144" customWidth="1"/>
    <col min="15368" max="15368" width="21.28515625" style="144" customWidth="1"/>
    <col min="15369" max="15616" width="11.42578125" style="144"/>
    <col min="15617" max="15617" width="3.7109375" style="144" customWidth="1"/>
    <col min="15618" max="15618" width="27.7109375" style="144" customWidth="1"/>
    <col min="15619" max="15619" width="15.85546875" style="144" customWidth="1"/>
    <col min="15620" max="15620" width="82" style="144" customWidth="1"/>
    <col min="15621" max="15621" width="13.7109375" style="144" customWidth="1"/>
    <col min="15622" max="15622" width="16.42578125" style="144" customWidth="1"/>
    <col min="15623" max="15623" width="22.28515625" style="144" customWidth="1"/>
    <col min="15624" max="15624" width="21.28515625" style="144" customWidth="1"/>
    <col min="15625" max="15872" width="11.42578125" style="144"/>
    <col min="15873" max="15873" width="3.7109375" style="144" customWidth="1"/>
    <col min="15874" max="15874" width="27.7109375" style="144" customWidth="1"/>
    <col min="15875" max="15875" width="15.85546875" style="144" customWidth="1"/>
    <col min="15876" max="15876" width="82" style="144" customWidth="1"/>
    <col min="15877" max="15877" width="13.7109375" style="144" customWidth="1"/>
    <col min="15878" max="15878" width="16.42578125" style="144" customWidth="1"/>
    <col min="15879" max="15879" width="22.28515625" style="144" customWidth="1"/>
    <col min="15880" max="15880" width="21.28515625" style="144" customWidth="1"/>
    <col min="15881" max="16128" width="11.42578125" style="144"/>
    <col min="16129" max="16129" width="3.7109375" style="144" customWidth="1"/>
    <col min="16130" max="16130" width="27.7109375" style="144" customWidth="1"/>
    <col min="16131" max="16131" width="15.85546875" style="144" customWidth="1"/>
    <col min="16132" max="16132" width="82" style="144" customWidth="1"/>
    <col min="16133" max="16133" width="13.7109375" style="144" customWidth="1"/>
    <col min="16134" max="16134" width="16.42578125" style="144" customWidth="1"/>
    <col min="16135" max="16135" width="22.28515625" style="144" customWidth="1"/>
    <col min="16136" max="16136" width="21.28515625" style="144" customWidth="1"/>
    <col min="16137" max="16384" width="11.42578125" style="144"/>
  </cols>
  <sheetData>
    <row r="1" spans="1:19" s="783" customFormat="1" ht="36" customHeight="1" x14ac:dyDescent="0.3">
      <c r="A1" s="779"/>
      <c r="B1" s="780"/>
      <c r="C1" s="1348" t="s">
        <v>2066</v>
      </c>
      <c r="D1" s="1348"/>
      <c r="E1" s="1423" t="s">
        <v>2186</v>
      </c>
      <c r="F1" s="781"/>
      <c r="G1" s="781"/>
      <c r="H1" s="781"/>
      <c r="I1" s="782"/>
      <c r="J1" s="782"/>
      <c r="K1" s="782"/>
      <c r="L1" s="782"/>
      <c r="M1" s="782"/>
      <c r="N1" s="782"/>
      <c r="O1" s="782"/>
      <c r="P1" s="782"/>
      <c r="Q1" s="782"/>
      <c r="R1" s="782"/>
      <c r="S1" s="782"/>
    </row>
    <row r="2" spans="1:19" s="783" customFormat="1" ht="33" customHeight="1" thickBot="1" x14ac:dyDescent="0.3">
      <c r="A2" s="779"/>
      <c r="B2" s="784"/>
      <c r="C2" s="1351" t="s">
        <v>2067</v>
      </c>
      <c r="D2" s="1351"/>
      <c r="E2" s="1424"/>
      <c r="F2" s="785"/>
      <c r="G2" s="785"/>
      <c r="H2" s="786"/>
      <c r="I2" s="787"/>
      <c r="J2" s="787"/>
      <c r="K2" s="787"/>
      <c r="L2" s="787"/>
      <c r="M2" s="787"/>
      <c r="N2" s="787"/>
      <c r="O2" s="787"/>
      <c r="P2" s="787"/>
      <c r="Q2" s="787"/>
      <c r="R2" s="787"/>
      <c r="S2" s="787"/>
    </row>
    <row r="3" spans="1:19" ht="18.75" customHeight="1" x14ac:dyDescent="0.25">
      <c r="B3" s="1352" t="s">
        <v>163</v>
      </c>
      <c r="C3" s="789" t="s">
        <v>162</v>
      </c>
      <c r="D3" s="1353">
        <v>45163</v>
      </c>
      <c r="E3" s="1354"/>
      <c r="F3" s="790"/>
      <c r="G3" s="790"/>
      <c r="H3" s="790"/>
    </row>
    <row r="4" spans="1:19" ht="18.75" customHeight="1" x14ac:dyDescent="0.25">
      <c r="B4" s="1337"/>
      <c r="C4" s="791" t="s">
        <v>2068</v>
      </c>
      <c r="D4" s="1355">
        <f>+D3+100</f>
        <v>45263</v>
      </c>
      <c r="E4" s="1356"/>
      <c r="F4" s="790"/>
      <c r="G4" s="790"/>
      <c r="H4" s="790"/>
    </row>
    <row r="5" spans="1:19" ht="18.75" customHeight="1" x14ac:dyDescent="0.25">
      <c r="B5" s="792" t="s">
        <v>2069</v>
      </c>
      <c r="C5" s="1344" t="s">
        <v>2070</v>
      </c>
      <c r="D5" s="1325"/>
      <c r="E5" s="1326"/>
      <c r="F5" s="793"/>
      <c r="G5" s="793"/>
      <c r="H5" s="793"/>
    </row>
    <row r="6" spans="1:19" ht="18.75" customHeight="1" x14ac:dyDescent="0.25">
      <c r="B6" s="792" t="s">
        <v>2071</v>
      </c>
      <c r="C6" s="1344" t="s">
        <v>2072</v>
      </c>
      <c r="D6" s="1325"/>
      <c r="E6" s="1326"/>
      <c r="F6" s="793"/>
      <c r="G6" s="793"/>
      <c r="H6" s="793"/>
    </row>
    <row r="7" spans="1:19" ht="18.75" customHeight="1" x14ac:dyDescent="0.25">
      <c r="B7" s="792" t="s">
        <v>302</v>
      </c>
      <c r="C7" s="1344" t="s">
        <v>2073</v>
      </c>
      <c r="D7" s="1325"/>
      <c r="E7" s="1326"/>
      <c r="F7" s="794"/>
      <c r="G7" s="794"/>
      <c r="H7" s="794"/>
    </row>
    <row r="8" spans="1:19" ht="18.75" customHeight="1" x14ac:dyDescent="0.25">
      <c r="B8" s="792" t="s">
        <v>88</v>
      </c>
      <c r="C8" s="1344" t="s">
        <v>1336</v>
      </c>
      <c r="D8" s="1325"/>
      <c r="E8" s="1326"/>
      <c r="F8" s="794"/>
      <c r="G8" s="794"/>
      <c r="H8" s="794"/>
    </row>
    <row r="9" spans="1:19" ht="18.75" customHeight="1" x14ac:dyDescent="0.25">
      <c r="B9" s="792" t="s">
        <v>2074</v>
      </c>
      <c r="C9" s="1344" t="s">
        <v>308</v>
      </c>
      <c r="D9" s="1325"/>
      <c r="E9" s="1326"/>
      <c r="F9" s="794"/>
      <c r="G9" s="794"/>
      <c r="H9" s="794"/>
    </row>
    <row r="10" spans="1:19" ht="18.75" customHeight="1" x14ac:dyDescent="0.25">
      <c r="B10" s="792" t="s">
        <v>2075</v>
      </c>
      <c r="C10" s="1344" t="s">
        <v>3134</v>
      </c>
      <c r="D10" s="1325"/>
      <c r="E10" s="1326"/>
      <c r="F10" s="793"/>
      <c r="G10" s="793"/>
      <c r="H10" s="793"/>
    </row>
    <row r="11" spans="1:19" ht="18.75" customHeight="1" x14ac:dyDescent="0.25">
      <c r="B11" s="826" t="s">
        <v>2076</v>
      </c>
      <c r="C11" s="1357" t="s">
        <v>2185</v>
      </c>
      <c r="D11" s="1358"/>
      <c r="E11" s="1359"/>
      <c r="F11" s="794"/>
      <c r="G11" s="794"/>
      <c r="H11" s="794"/>
    </row>
    <row r="12" spans="1:19" ht="18.75" customHeight="1" thickBot="1" x14ac:dyDescent="0.3">
      <c r="B12" s="795" t="s">
        <v>2077</v>
      </c>
      <c r="C12" s="1345">
        <v>100000</v>
      </c>
      <c r="D12" s="1346"/>
      <c r="E12" s="1347"/>
      <c r="F12" s="796"/>
      <c r="G12" s="796"/>
      <c r="H12" s="796"/>
    </row>
    <row r="13" spans="1:19" ht="18.75" customHeight="1" thickBot="1" x14ac:dyDescent="0.3">
      <c r="B13" s="1323" t="s">
        <v>2078</v>
      </c>
      <c r="C13" s="797" t="s">
        <v>2079</v>
      </c>
      <c r="D13" s="798" t="s">
        <v>2080</v>
      </c>
      <c r="E13" s="799" t="s">
        <v>2081</v>
      </c>
      <c r="F13" s="796"/>
      <c r="G13" s="796"/>
      <c r="H13" s="796"/>
    </row>
    <row r="14" spans="1:19" ht="18.75" customHeight="1" x14ac:dyDescent="0.25">
      <c r="B14" s="1323"/>
      <c r="C14" s="800"/>
      <c r="D14" s="801" t="s">
        <v>2615</v>
      </c>
      <c r="E14" s="802">
        <v>20000</v>
      </c>
      <c r="F14" s="803"/>
      <c r="G14" s="803"/>
      <c r="H14" s="803"/>
    </row>
    <row r="15" spans="1:19" ht="18.75" customHeight="1" x14ac:dyDescent="0.25">
      <c r="B15" s="1323"/>
      <c r="C15" s="800"/>
      <c r="D15" s="801"/>
      <c r="E15" s="802">
        <v>0</v>
      </c>
      <c r="F15" s="803"/>
      <c r="G15" s="803"/>
      <c r="H15" s="803"/>
    </row>
    <row r="16" spans="1:19" ht="18.75" customHeight="1" x14ac:dyDescent="0.25">
      <c r="B16" s="1323"/>
      <c r="C16" s="800"/>
      <c r="D16" s="801"/>
      <c r="E16" s="804"/>
      <c r="F16" s="803"/>
      <c r="G16" s="803"/>
      <c r="H16" s="803"/>
    </row>
    <row r="17" spans="1:8" ht="18.75" customHeight="1" x14ac:dyDescent="0.25">
      <c r="B17" s="792" t="s">
        <v>2083</v>
      </c>
      <c r="C17" s="1324">
        <f>SUM(E14:E16)</f>
        <v>20000</v>
      </c>
      <c r="D17" s="1325"/>
      <c r="E17" s="1326"/>
      <c r="F17" s="796"/>
      <c r="G17" s="796"/>
      <c r="H17" s="796"/>
    </row>
    <row r="18" spans="1:8" ht="18.75" customHeight="1" x14ac:dyDescent="0.25">
      <c r="B18" s="792" t="s">
        <v>2084</v>
      </c>
      <c r="C18" s="1327">
        <f>+C17/C12</f>
        <v>0.2</v>
      </c>
      <c r="D18" s="1328"/>
      <c r="E18" s="1329"/>
      <c r="F18" s="805"/>
      <c r="G18" s="805"/>
      <c r="H18" s="805"/>
    </row>
    <row r="19" spans="1:8" ht="18.75" customHeight="1" x14ac:dyDescent="0.25">
      <c r="B19" s="792" t="s">
        <v>2085</v>
      </c>
      <c r="C19" s="1344">
        <v>1</v>
      </c>
      <c r="D19" s="1325"/>
      <c r="E19" s="1326"/>
      <c r="F19" s="793"/>
      <c r="G19" s="793"/>
      <c r="H19" s="793"/>
    </row>
    <row r="20" spans="1:8" ht="18.75" customHeight="1" x14ac:dyDescent="0.25">
      <c r="B20" s="1337" t="s">
        <v>2086</v>
      </c>
      <c r="C20" s="806" t="s">
        <v>2087</v>
      </c>
      <c r="D20" s="807"/>
      <c r="E20" s="808"/>
      <c r="F20" s="793"/>
      <c r="G20" s="793"/>
      <c r="H20" s="793"/>
    </row>
    <row r="21" spans="1:8" ht="18.75" customHeight="1" x14ac:dyDescent="0.25">
      <c r="B21" s="1337"/>
      <c r="C21" s="806" t="s">
        <v>2088</v>
      </c>
      <c r="D21" s="809" t="s">
        <v>2089</v>
      </c>
      <c r="E21" s="808"/>
      <c r="F21" s="793"/>
      <c r="G21" s="793"/>
      <c r="H21" s="793"/>
    </row>
    <row r="22" spans="1:8" ht="18.75" customHeight="1" x14ac:dyDescent="0.25">
      <c r="B22" s="1337"/>
      <c r="C22" s="806" t="s">
        <v>2090</v>
      </c>
      <c r="D22" s="807"/>
      <c r="E22" s="808"/>
      <c r="F22" s="793"/>
      <c r="G22" s="793"/>
      <c r="H22" s="793"/>
    </row>
    <row r="23" spans="1:8" ht="18.75" customHeight="1" x14ac:dyDescent="0.25">
      <c r="B23" s="792" t="s">
        <v>2091</v>
      </c>
      <c r="C23" s="1338" t="s">
        <v>2092</v>
      </c>
      <c r="D23" s="1321"/>
      <c r="E23" s="1322"/>
      <c r="F23" s="793"/>
      <c r="G23" s="793"/>
      <c r="H23" s="793"/>
    </row>
    <row r="24" spans="1:8" ht="18.75" customHeight="1" x14ac:dyDescent="0.25">
      <c r="B24" s="792" t="s">
        <v>153</v>
      </c>
      <c r="C24" s="1338" t="s">
        <v>2093</v>
      </c>
      <c r="D24" s="1321"/>
      <c r="E24" s="1322"/>
      <c r="F24" s="793"/>
      <c r="G24" s="793"/>
      <c r="H24" s="793"/>
    </row>
    <row r="25" spans="1:8" ht="18.75" customHeight="1" thickBot="1" x14ac:dyDescent="0.3">
      <c r="B25" s="810" t="s">
        <v>2094</v>
      </c>
      <c r="C25" s="1339">
        <v>4</v>
      </c>
      <c r="D25" s="1340"/>
      <c r="E25" s="808" t="s">
        <v>2095</v>
      </c>
      <c r="F25" s="793"/>
      <c r="G25" s="793"/>
      <c r="H25" s="793"/>
    </row>
    <row r="26" spans="1:8" ht="64.5" x14ac:dyDescent="0.25">
      <c r="A26" s="788" t="s">
        <v>2102</v>
      </c>
      <c r="B26" s="864" t="s">
        <v>2097</v>
      </c>
      <c r="C26" s="1341" t="s">
        <v>2256</v>
      </c>
      <c r="D26" s="1342"/>
      <c r="E26" s="1343"/>
      <c r="F26" s="793"/>
      <c r="G26" s="793"/>
      <c r="H26" s="793"/>
    </row>
    <row r="27" spans="1:8" ht="15.75" x14ac:dyDescent="0.25">
      <c r="B27" s="811" t="s">
        <v>2098</v>
      </c>
      <c r="C27" s="1320">
        <v>520</v>
      </c>
      <c r="D27" s="1321"/>
      <c r="E27" s="1322"/>
      <c r="F27" s="812"/>
      <c r="G27" s="812"/>
      <c r="H27" s="812"/>
    </row>
    <row r="28" spans="1:8" ht="22.5" customHeight="1" x14ac:dyDescent="0.25">
      <c r="A28" s="788" t="s">
        <v>2099</v>
      </c>
      <c r="B28" s="811" t="s">
        <v>2100</v>
      </c>
      <c r="C28" s="1317" t="s">
        <v>2184</v>
      </c>
      <c r="D28" s="1318"/>
      <c r="E28" s="1319"/>
      <c r="F28" s="812"/>
      <c r="G28" s="812"/>
      <c r="H28" s="812"/>
    </row>
    <row r="29" spans="1:8" ht="33" x14ac:dyDescent="0.25">
      <c r="A29" s="788" t="s">
        <v>2099</v>
      </c>
      <c r="B29" s="811" t="s">
        <v>2103</v>
      </c>
      <c r="C29" s="1320" t="s">
        <v>2175</v>
      </c>
      <c r="D29" s="1321"/>
      <c r="E29" s="1322"/>
      <c r="F29" s="813"/>
      <c r="G29" s="813"/>
      <c r="H29" s="813"/>
    </row>
    <row r="30" spans="1:8" ht="15.75" x14ac:dyDescent="0.25">
      <c r="B30" s="1330" t="s">
        <v>2105</v>
      </c>
      <c r="C30" s="814" t="s">
        <v>2106</v>
      </c>
      <c r="D30" s="815"/>
      <c r="E30" s="816"/>
      <c r="F30" s="817"/>
      <c r="G30" s="817"/>
      <c r="H30" s="817"/>
    </row>
    <row r="31" spans="1:8" ht="16.5" thickBot="1" x14ac:dyDescent="0.3">
      <c r="B31" s="1331"/>
      <c r="C31" s="814" t="s">
        <v>2107</v>
      </c>
      <c r="D31" s="97" t="s">
        <v>2089</v>
      </c>
      <c r="E31" s="816"/>
      <c r="F31" s="817"/>
      <c r="G31" s="817"/>
      <c r="H31" s="817"/>
    </row>
    <row r="32" spans="1:8" ht="18.75" customHeight="1" x14ac:dyDescent="0.25">
      <c r="B32" s="818" t="s">
        <v>2108</v>
      </c>
      <c r="C32" s="1332" t="s">
        <v>2176</v>
      </c>
      <c r="D32" s="1333"/>
      <c r="E32" s="1334" t="s">
        <v>2109</v>
      </c>
      <c r="F32" s="819"/>
      <c r="G32" s="819"/>
      <c r="H32" s="819"/>
    </row>
    <row r="33" spans="1:8" ht="127.5" x14ac:dyDescent="0.25">
      <c r="A33" s="788" t="s">
        <v>2113</v>
      </c>
      <c r="B33" s="820" t="s">
        <v>2111</v>
      </c>
      <c r="C33" s="1335" t="s">
        <v>2257</v>
      </c>
      <c r="D33" s="1336"/>
      <c r="E33" s="1334"/>
      <c r="F33" s="821"/>
      <c r="G33" s="821"/>
      <c r="H33" s="821"/>
    </row>
    <row r="34" spans="1:8" ht="15.75" x14ac:dyDescent="0.25">
      <c r="B34" s="822" t="s">
        <v>2108</v>
      </c>
      <c r="C34" s="1311" t="s">
        <v>2177</v>
      </c>
      <c r="D34" s="1312"/>
      <c r="E34" s="1313" t="s">
        <v>2112</v>
      </c>
      <c r="F34" s="819"/>
      <c r="G34" s="819"/>
      <c r="H34" s="819"/>
    </row>
    <row r="35" spans="1:8" ht="65.25" thickBot="1" x14ac:dyDescent="0.3">
      <c r="A35" s="788" t="s">
        <v>2102</v>
      </c>
      <c r="B35" s="823" t="s">
        <v>2114</v>
      </c>
      <c r="C35" s="1315" t="s">
        <v>2178</v>
      </c>
      <c r="D35" s="1316"/>
      <c r="E35" s="1314"/>
      <c r="F35" s="821"/>
      <c r="G35" s="821"/>
      <c r="H35" s="821"/>
    </row>
  </sheetData>
  <mergeCells count="33">
    <mergeCell ref="B3:B4"/>
    <mergeCell ref="D3:E3"/>
    <mergeCell ref="D4:E4"/>
    <mergeCell ref="C10:E10"/>
    <mergeCell ref="C11:E11"/>
    <mergeCell ref="C12:E12"/>
    <mergeCell ref="C1:D1"/>
    <mergeCell ref="E1:E2"/>
    <mergeCell ref="C2:D2"/>
    <mergeCell ref="C5:E5"/>
    <mergeCell ref="C6:E6"/>
    <mergeCell ref="C7:E7"/>
    <mergeCell ref="C8:E8"/>
    <mergeCell ref="C9:E9"/>
    <mergeCell ref="B13:B16"/>
    <mergeCell ref="C17:E17"/>
    <mergeCell ref="C18:E18"/>
    <mergeCell ref="B30:B31"/>
    <mergeCell ref="C32:D32"/>
    <mergeCell ref="E32:E33"/>
    <mergeCell ref="C33:D33"/>
    <mergeCell ref="B20:B22"/>
    <mergeCell ref="C23:E23"/>
    <mergeCell ref="C24:E24"/>
    <mergeCell ref="C25:D25"/>
    <mergeCell ref="C26:E26"/>
    <mergeCell ref="C27:E27"/>
    <mergeCell ref="C19:E19"/>
    <mergeCell ref="C34:D34"/>
    <mergeCell ref="E34:E35"/>
    <mergeCell ref="C35:D35"/>
    <mergeCell ref="C28:E28"/>
    <mergeCell ref="C29:E29"/>
  </mergeCells>
  <pageMargins left="0.70866141732283472" right="0.70866141732283472" top="0.74803149606299213" bottom="0.74803149606299213" header="0.31496062992125984" footer="0.31496062992125984"/>
  <pageSetup paperSize="9" scale="50" orientation="portrait" r:id="rId1"/>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900CC"/>
  </sheetPr>
  <dimension ref="A1:R64"/>
  <sheetViews>
    <sheetView topLeftCell="A4" zoomScale="115" zoomScaleNormal="115" workbookViewId="0">
      <selection activeCell="L8" sqref="L8:M8"/>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6.140625"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173" t="s">
        <v>2566</v>
      </c>
    </row>
    <row r="3" spans="1:17" ht="18.75" x14ac:dyDescent="0.3">
      <c r="D3" s="99"/>
      <c r="E3" s="99"/>
      <c r="F3" s="99"/>
      <c r="G3" s="99"/>
      <c r="H3" s="99"/>
      <c r="I3" s="99"/>
      <c r="J3" s="99"/>
      <c r="K3" s="99"/>
      <c r="L3" s="99"/>
      <c r="M3" s="99"/>
      <c r="N3" s="99"/>
      <c r="O3" s="99"/>
      <c r="P3" s="1176" t="s">
        <v>154</v>
      </c>
      <c r="Q3" s="1174"/>
    </row>
    <row r="4" spans="1:17" s="56" customFormat="1" ht="15.75" x14ac:dyDescent="0.25">
      <c r="A4" s="75"/>
      <c r="B4" s="53" t="s">
        <v>84</v>
      </c>
      <c r="C4" s="53"/>
      <c r="D4" s="56" t="s">
        <v>150</v>
      </c>
      <c r="P4" s="1176"/>
      <c r="Q4" s="1175"/>
    </row>
    <row r="5" spans="1:17" s="56" customFormat="1" ht="16.5" thickBot="1" x14ac:dyDescent="0.3">
      <c r="A5" s="75"/>
      <c r="B5" s="53" t="s">
        <v>85</v>
      </c>
      <c r="C5" s="53"/>
      <c r="D5" s="56" t="s">
        <v>3078</v>
      </c>
      <c r="H5" s="1177" t="s">
        <v>162</v>
      </c>
      <c r="I5" s="1177"/>
      <c r="J5" s="1177"/>
      <c r="K5" s="1177"/>
      <c r="L5" s="261"/>
      <c r="M5" s="261" t="s">
        <v>147</v>
      </c>
      <c r="N5" s="1177"/>
      <c r="O5" s="1177"/>
      <c r="P5" s="1177"/>
      <c r="Q5" s="129"/>
    </row>
    <row r="6" spans="1:17" s="56" customFormat="1" ht="15.75" x14ac:dyDescent="0.25">
      <c r="A6" s="75"/>
      <c r="B6" s="53" t="s">
        <v>86</v>
      </c>
      <c r="C6" s="53"/>
      <c r="D6" s="72" t="s">
        <v>905</v>
      </c>
      <c r="H6" s="1181" t="s">
        <v>161</v>
      </c>
      <c r="I6" s="1181"/>
      <c r="J6" s="1181"/>
      <c r="K6" s="1181"/>
      <c r="L6" s="262"/>
      <c r="M6" s="262"/>
      <c r="N6" s="1301" t="s">
        <v>2779</v>
      </c>
      <c r="O6" s="1302"/>
      <c r="P6" s="1302"/>
      <c r="Q6" s="82" t="s">
        <v>159</v>
      </c>
    </row>
    <row r="7" spans="1:17" s="56" customFormat="1" ht="15.75" x14ac:dyDescent="0.25">
      <c r="A7" s="75"/>
      <c r="B7" s="53" t="s">
        <v>87</v>
      </c>
      <c r="C7" s="53"/>
      <c r="D7" s="56" t="s">
        <v>151</v>
      </c>
      <c r="E7" s="72" t="s">
        <v>163</v>
      </c>
      <c r="H7" s="1178">
        <v>45162</v>
      </c>
      <c r="I7" s="1179"/>
      <c r="J7" s="1179"/>
      <c r="K7" s="1179"/>
      <c r="L7" s="1178">
        <v>45163</v>
      </c>
      <c r="M7" s="1178"/>
      <c r="N7" s="1303"/>
      <c r="O7" s="1244"/>
      <c r="P7" s="1244"/>
      <c r="Q7" s="83" t="s">
        <v>160</v>
      </c>
    </row>
    <row r="8" spans="1:17" s="56" customFormat="1" ht="16.5" thickBot="1" x14ac:dyDescent="0.3">
      <c r="A8" s="75"/>
      <c r="B8" s="53" t="s">
        <v>88</v>
      </c>
      <c r="C8" s="53"/>
      <c r="D8" s="56" t="s">
        <v>152</v>
      </c>
      <c r="E8" s="72" t="s">
        <v>163</v>
      </c>
      <c r="H8" s="1178">
        <f>+H7+20</f>
        <v>45182</v>
      </c>
      <c r="I8" s="1179"/>
      <c r="J8" s="1179"/>
      <c r="K8" s="1179"/>
      <c r="L8" s="1178">
        <f>+L7+1</f>
        <v>45164</v>
      </c>
      <c r="M8" s="1178"/>
      <c r="N8" s="1245"/>
      <c r="O8" s="1246"/>
      <c r="P8" s="1246"/>
      <c r="Q8" s="80"/>
    </row>
    <row r="9" spans="1:17" s="56" customFormat="1" ht="17.25" x14ac:dyDescent="0.25">
      <c r="A9" s="75">
        <v>1</v>
      </c>
      <c r="B9" s="1187" t="s">
        <v>166</v>
      </c>
      <c r="C9" s="1187"/>
      <c r="D9" s="1188"/>
      <c r="E9" s="1188"/>
      <c r="F9" s="1188"/>
      <c r="G9" s="1188"/>
      <c r="H9" s="1188"/>
      <c r="I9" s="1188"/>
      <c r="J9" s="1188"/>
      <c r="K9" s="1188"/>
      <c r="L9" s="1188"/>
      <c r="M9" s="1188"/>
      <c r="N9" s="1188"/>
      <c r="O9" s="1188"/>
      <c r="P9" s="1188"/>
      <c r="Q9" s="1188"/>
    </row>
    <row r="10" spans="1:17" s="56" customFormat="1" ht="48.75" x14ac:dyDescent="0.25">
      <c r="A10" s="75">
        <v>111</v>
      </c>
      <c r="B10" s="1187"/>
      <c r="C10" s="1187"/>
      <c r="D10" s="1188" t="s">
        <v>906</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169</v>
      </c>
      <c r="E13" s="757" t="s">
        <v>2057</v>
      </c>
      <c r="H13" s="88"/>
      <c r="I13" s="89" t="s">
        <v>155</v>
      </c>
      <c r="K13" s="88"/>
      <c r="L13" s="88"/>
      <c r="N13" s="95" t="s">
        <v>134</v>
      </c>
      <c r="O13" s="89"/>
    </row>
    <row r="14" spans="1:17" s="86" customFormat="1" ht="12.75" x14ac:dyDescent="0.2">
      <c r="A14" s="754"/>
      <c r="B14" s="84" t="s">
        <v>140</v>
      </c>
      <c r="C14" s="86" t="s">
        <v>92</v>
      </c>
      <c r="D14" s="86" t="s">
        <v>170</v>
      </c>
      <c r="H14" s="88"/>
      <c r="I14" s="89" t="s">
        <v>147</v>
      </c>
      <c r="J14" s="87"/>
      <c r="K14" s="88"/>
      <c r="L14" s="88"/>
      <c r="M14" s="96" t="s">
        <v>136</v>
      </c>
      <c r="N14" s="93" t="s">
        <v>157</v>
      </c>
      <c r="O14" s="89"/>
    </row>
    <row r="15" spans="1:17" s="86" customFormat="1" ht="12.75" x14ac:dyDescent="0.2">
      <c r="A15" s="754"/>
      <c r="B15" s="84" t="s">
        <v>136</v>
      </c>
      <c r="C15" s="86" t="s">
        <v>93</v>
      </c>
      <c r="D15" s="86" t="s">
        <v>171</v>
      </c>
      <c r="H15" s="88"/>
      <c r="I15" s="89" t="s">
        <v>148</v>
      </c>
      <c r="J15" s="87"/>
      <c r="K15" s="88"/>
      <c r="L15" s="88"/>
      <c r="M15" s="96" t="s">
        <v>137</v>
      </c>
      <c r="N15" s="93" t="s">
        <v>156</v>
      </c>
      <c r="O15" s="89"/>
    </row>
    <row r="16" spans="1:17" s="86" customFormat="1" ht="12.75" x14ac:dyDescent="0.2">
      <c r="A16" s="754"/>
      <c r="C16" s="84"/>
      <c r="D16" s="86" t="s">
        <v>172</v>
      </c>
      <c r="H16" s="88"/>
      <c r="I16" s="89"/>
      <c r="J16" s="87"/>
      <c r="K16" s="88"/>
      <c r="L16" s="88"/>
      <c r="M16" s="96" t="s">
        <v>138</v>
      </c>
      <c r="N16" s="95" t="s">
        <v>135</v>
      </c>
      <c r="O16" s="89"/>
    </row>
    <row r="17" spans="1:18" s="86" customFormat="1" ht="13.5"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
      <c r="C20" s="1260" t="s">
        <v>458</v>
      </c>
      <c r="D20" s="1261"/>
      <c r="E20" s="109"/>
      <c r="F20" s="110"/>
      <c r="G20" s="110"/>
      <c r="H20" s="110"/>
      <c r="I20" s="110"/>
      <c r="J20" s="110"/>
      <c r="K20" s="110"/>
      <c r="L20" s="111"/>
      <c r="M20" s="117"/>
      <c r="N20" s="109"/>
      <c r="O20" s="110"/>
      <c r="P20" s="110"/>
      <c r="Q20" s="108"/>
      <c r="R20"/>
    </row>
    <row r="21" spans="1:18" s="56" customFormat="1" ht="33" x14ac:dyDescent="0.25">
      <c r="A21" s="75">
        <v>11</v>
      </c>
      <c r="C21" s="1264" t="s">
        <v>3033</v>
      </c>
      <c r="D21" s="1265"/>
      <c r="E21" s="118"/>
      <c r="F21" s="119"/>
      <c r="G21" s="119"/>
      <c r="H21" s="119"/>
      <c r="I21" s="119"/>
      <c r="J21" s="119"/>
      <c r="K21" s="119"/>
      <c r="L21" s="107" t="s">
        <v>907</v>
      </c>
      <c r="M21" s="112">
        <v>1</v>
      </c>
      <c r="N21" s="118"/>
      <c r="O21" s="119"/>
      <c r="P21" s="119"/>
      <c r="Q21" s="120"/>
      <c r="R21"/>
    </row>
    <row r="22" spans="1:18" s="56" customFormat="1" ht="33" x14ac:dyDescent="0.25">
      <c r="A22" s="75">
        <v>11</v>
      </c>
      <c r="B22" s="103"/>
      <c r="C22" s="1264" t="s">
        <v>3034</v>
      </c>
      <c r="D22" s="1265"/>
      <c r="E22" s="118"/>
      <c r="F22" s="119"/>
      <c r="G22" s="119"/>
      <c r="H22" s="119"/>
      <c r="I22" s="119"/>
      <c r="J22" s="119"/>
      <c r="K22" s="119"/>
      <c r="L22" s="107" t="s">
        <v>907</v>
      </c>
      <c r="M22" s="121"/>
      <c r="N22" s="118"/>
      <c r="O22" s="119"/>
      <c r="P22" s="119"/>
      <c r="Q22" s="120"/>
    </row>
    <row r="23" spans="1:18" s="56" customFormat="1" ht="48.75" x14ac:dyDescent="0.25">
      <c r="A23" s="75">
        <v>111</v>
      </c>
      <c r="B23" s="103"/>
      <c r="C23" s="1264" t="s">
        <v>3035</v>
      </c>
      <c r="D23" s="1265"/>
      <c r="E23" s="118"/>
      <c r="F23" s="119"/>
      <c r="G23" s="119"/>
      <c r="H23" s="119"/>
      <c r="I23" s="119"/>
      <c r="J23" s="119"/>
      <c r="K23" s="119"/>
      <c r="L23" s="107" t="s">
        <v>907</v>
      </c>
      <c r="M23" s="121"/>
      <c r="N23" s="118"/>
      <c r="O23" s="119"/>
      <c r="P23" s="119"/>
      <c r="Q23" s="120"/>
    </row>
    <row r="24" spans="1:18" s="56" customFormat="1" ht="16.5" customHeight="1" x14ac:dyDescent="0.25">
      <c r="A24" s="75">
        <v>1</v>
      </c>
      <c r="B24" s="103"/>
      <c r="C24" s="1264" t="s">
        <v>3036</v>
      </c>
      <c r="D24" s="1265"/>
      <c r="E24" s="118"/>
      <c r="F24" s="119"/>
      <c r="G24" s="119"/>
      <c r="H24" s="119"/>
      <c r="I24" s="119"/>
      <c r="J24" s="119"/>
      <c r="K24" s="119"/>
      <c r="L24" s="107" t="s">
        <v>907</v>
      </c>
      <c r="M24" s="121"/>
      <c r="N24" s="118"/>
      <c r="O24" s="119"/>
      <c r="P24" s="119"/>
      <c r="Q24" s="120"/>
    </row>
    <row r="25" spans="1:18" s="56" customFormat="1" ht="64.5" x14ac:dyDescent="0.25">
      <c r="A25" s="75">
        <v>1111</v>
      </c>
      <c r="B25" s="103"/>
      <c r="C25" s="1264" t="s">
        <v>3037</v>
      </c>
      <c r="D25" s="1265"/>
      <c r="E25" s="118"/>
      <c r="F25" s="119"/>
      <c r="G25" s="119"/>
      <c r="H25" s="119"/>
      <c r="I25" s="119"/>
      <c r="J25" s="119"/>
      <c r="K25" s="119"/>
      <c r="L25" s="123"/>
      <c r="M25" s="121"/>
      <c r="N25" s="118"/>
      <c r="O25" s="119"/>
      <c r="P25" s="119"/>
      <c r="Q25" s="120"/>
    </row>
    <row r="26" spans="1:18" s="56" customFormat="1" ht="33" x14ac:dyDescent="0.25">
      <c r="A26" s="75">
        <v>11</v>
      </c>
      <c r="B26" s="103"/>
      <c r="C26" s="1264" t="s">
        <v>3038</v>
      </c>
      <c r="D26" s="1265"/>
      <c r="E26" s="118"/>
      <c r="F26" s="119"/>
      <c r="G26" s="119"/>
      <c r="H26" s="119"/>
      <c r="I26" s="119"/>
      <c r="J26" s="119"/>
      <c r="K26" s="119"/>
      <c r="L26" s="107" t="s">
        <v>907</v>
      </c>
      <c r="M26" s="121"/>
      <c r="N26" s="118"/>
      <c r="O26" s="119"/>
      <c r="P26" s="119"/>
      <c r="Q26" s="120"/>
    </row>
    <row r="27" spans="1:18" s="56" customFormat="1" ht="17.25" x14ac:dyDescent="0.25">
      <c r="A27" s="75">
        <v>1</v>
      </c>
      <c r="B27" s="103"/>
      <c r="C27" s="1264" t="s">
        <v>3039</v>
      </c>
      <c r="D27" s="1265"/>
      <c r="E27" s="118"/>
      <c r="F27" s="119"/>
      <c r="G27" s="119"/>
      <c r="H27" s="119"/>
      <c r="I27" s="119"/>
      <c r="J27" s="119"/>
      <c r="K27" s="119"/>
      <c r="L27" s="107" t="s">
        <v>907</v>
      </c>
      <c r="M27" s="121"/>
      <c r="N27" s="118"/>
      <c r="O27" s="119"/>
      <c r="P27" s="119"/>
      <c r="Q27" s="120"/>
    </row>
    <row r="28" spans="1:18" s="56" customFormat="1" ht="33" x14ac:dyDescent="0.25">
      <c r="A28" s="75">
        <v>11</v>
      </c>
      <c r="B28" s="103"/>
      <c r="C28" s="1264" t="s">
        <v>2369</v>
      </c>
      <c r="D28" s="1265"/>
      <c r="E28" s="118"/>
      <c r="F28" s="119"/>
      <c r="G28" s="119"/>
      <c r="H28" s="119"/>
      <c r="I28" s="119"/>
      <c r="J28" s="119"/>
      <c r="K28" s="119"/>
      <c r="L28" s="107" t="s">
        <v>907</v>
      </c>
      <c r="M28" s="121"/>
      <c r="N28" s="118"/>
      <c r="O28" s="119"/>
      <c r="P28" s="119"/>
      <c r="Q28" s="120"/>
    </row>
    <row r="29" spans="1:18" s="56" customFormat="1" ht="17.25" x14ac:dyDescent="0.25">
      <c r="A29" s="75">
        <v>1</v>
      </c>
      <c r="B29" s="103"/>
      <c r="C29" s="1454" t="s">
        <v>3027</v>
      </c>
      <c r="D29" s="1455"/>
      <c r="E29" s="118"/>
      <c r="F29" s="119"/>
      <c r="G29" s="119"/>
      <c r="H29" s="119"/>
      <c r="I29" s="119"/>
      <c r="J29" s="119"/>
      <c r="K29" s="119"/>
      <c r="L29" s="107" t="s">
        <v>907</v>
      </c>
      <c r="M29" s="121"/>
      <c r="N29" s="118"/>
      <c r="O29" s="119"/>
      <c r="P29" s="119"/>
      <c r="Q29" s="120"/>
    </row>
    <row r="30" spans="1:18" s="56" customFormat="1" ht="33" x14ac:dyDescent="0.25">
      <c r="A30" s="75">
        <v>11</v>
      </c>
      <c r="B30" s="103"/>
      <c r="C30" s="1264" t="s">
        <v>3028</v>
      </c>
      <c r="D30" s="1265"/>
      <c r="E30" s="118"/>
      <c r="F30" s="119"/>
      <c r="G30" s="119"/>
      <c r="H30" s="119"/>
      <c r="I30" s="119"/>
      <c r="J30" s="119"/>
      <c r="K30" s="119"/>
      <c r="L30" s="107" t="s">
        <v>907</v>
      </c>
      <c r="M30" s="121"/>
      <c r="N30" s="118"/>
      <c r="O30" s="119"/>
      <c r="P30" s="119"/>
      <c r="Q30" s="120"/>
    </row>
    <row r="31" spans="1:18" s="56" customFormat="1" ht="33" x14ac:dyDescent="0.25">
      <c r="A31" s="75">
        <v>11</v>
      </c>
      <c r="B31" s="103"/>
      <c r="C31" s="1264" t="s">
        <v>3029</v>
      </c>
      <c r="D31" s="1265"/>
      <c r="E31" s="118"/>
      <c r="F31" s="119"/>
      <c r="G31" s="119"/>
      <c r="H31" s="119"/>
      <c r="I31" s="119"/>
      <c r="J31" s="119"/>
      <c r="K31" s="119"/>
      <c r="L31" s="107" t="s">
        <v>907</v>
      </c>
      <c r="M31" s="121"/>
      <c r="N31" s="118"/>
      <c r="O31" s="119"/>
      <c r="P31" s="119"/>
      <c r="Q31" s="120"/>
    </row>
    <row r="32" spans="1:18" s="56" customFormat="1" ht="15.75" x14ac:dyDescent="0.25">
      <c r="A32" s="75"/>
      <c r="B32" s="103"/>
      <c r="C32" s="1264" t="s">
        <v>3030</v>
      </c>
      <c r="D32" s="1265"/>
      <c r="E32" s="118"/>
      <c r="F32" s="119"/>
      <c r="G32" s="119"/>
      <c r="H32" s="119"/>
      <c r="I32" s="119"/>
      <c r="J32" s="119"/>
      <c r="K32" s="119"/>
      <c r="L32" s="107" t="s">
        <v>907</v>
      </c>
      <c r="M32" s="121"/>
      <c r="N32" s="118"/>
      <c r="O32" s="119"/>
      <c r="P32" s="119"/>
      <c r="Q32" s="120"/>
    </row>
    <row r="33" spans="1:17" s="56" customFormat="1" ht="33" x14ac:dyDescent="0.25">
      <c r="A33" s="75">
        <v>11</v>
      </c>
      <c r="B33" s="103"/>
      <c r="C33" s="1264" t="s">
        <v>3031</v>
      </c>
      <c r="D33" s="1265"/>
      <c r="E33" s="118"/>
      <c r="F33" s="119"/>
      <c r="G33" s="119"/>
      <c r="H33" s="119"/>
      <c r="I33" s="119"/>
      <c r="J33" s="119"/>
      <c r="K33" s="119"/>
      <c r="L33" s="107" t="s">
        <v>907</v>
      </c>
      <c r="M33" s="121"/>
      <c r="N33" s="118"/>
      <c r="O33" s="119"/>
      <c r="P33" s="119"/>
      <c r="Q33" s="120"/>
    </row>
    <row r="34" spans="1:17" s="56" customFormat="1" ht="48.75" x14ac:dyDescent="0.25">
      <c r="A34" s="75">
        <v>111</v>
      </c>
      <c r="B34" s="103"/>
      <c r="C34" s="1264" t="s">
        <v>3032</v>
      </c>
      <c r="D34" s="1265"/>
      <c r="E34" s="118"/>
      <c r="F34" s="119"/>
      <c r="G34" s="119"/>
      <c r="H34" s="119"/>
      <c r="I34" s="119"/>
      <c r="J34" s="119"/>
      <c r="K34" s="119"/>
      <c r="L34" s="107" t="s">
        <v>907</v>
      </c>
      <c r="M34" s="121"/>
      <c r="N34" s="118"/>
      <c r="O34" s="119"/>
      <c r="P34" s="119"/>
      <c r="Q34" s="120"/>
    </row>
    <row r="35" spans="1:17" s="56" customFormat="1" ht="48.75" x14ac:dyDescent="0.25">
      <c r="A35" s="75">
        <v>111</v>
      </c>
      <c r="B35" s="103"/>
      <c r="C35" s="1264" t="s">
        <v>908</v>
      </c>
      <c r="D35" s="1265"/>
      <c r="E35" s="118"/>
      <c r="F35" s="119"/>
      <c r="G35" s="119"/>
      <c r="H35" s="119"/>
      <c r="I35" s="119"/>
      <c r="J35" s="119"/>
      <c r="K35" s="119"/>
      <c r="L35" s="107" t="s">
        <v>907</v>
      </c>
      <c r="M35" s="121"/>
      <c r="N35" s="118"/>
      <c r="O35" s="119"/>
      <c r="P35" s="119"/>
      <c r="Q35" s="120"/>
    </row>
    <row r="36" spans="1:17" s="56" customFormat="1" ht="33" x14ac:dyDescent="0.25">
      <c r="A36" s="75">
        <v>11</v>
      </c>
      <c r="B36" s="103"/>
      <c r="C36" s="1264" t="s">
        <v>909</v>
      </c>
      <c r="D36" s="1265"/>
      <c r="E36" s="118"/>
      <c r="F36" s="119"/>
      <c r="G36" s="119"/>
      <c r="H36" s="119"/>
      <c r="I36" s="119"/>
      <c r="J36" s="119"/>
      <c r="K36" s="119"/>
      <c r="L36" s="107"/>
      <c r="M36" s="121"/>
      <c r="N36" s="118"/>
      <c r="O36" s="119"/>
      <c r="P36" s="119"/>
      <c r="Q36" s="120"/>
    </row>
    <row r="37" spans="1:17" s="56" customFormat="1" ht="33" x14ac:dyDescent="0.25">
      <c r="A37" s="75">
        <v>11</v>
      </c>
      <c r="B37" s="103"/>
      <c r="C37" s="1264" t="s">
        <v>910</v>
      </c>
      <c r="D37" s="1265"/>
      <c r="E37" s="118"/>
      <c r="F37" s="119"/>
      <c r="G37" s="119"/>
      <c r="H37" s="119"/>
      <c r="I37" s="119"/>
      <c r="J37" s="119"/>
      <c r="K37" s="119"/>
      <c r="L37" s="107" t="s">
        <v>907</v>
      </c>
      <c r="M37" s="121"/>
      <c r="N37" s="118"/>
      <c r="O37" s="119"/>
      <c r="P37" s="119"/>
      <c r="Q37" s="120"/>
    </row>
    <row r="38" spans="1:17" s="56" customFormat="1" ht="33" x14ac:dyDescent="0.25">
      <c r="A38" s="75">
        <v>11</v>
      </c>
      <c r="B38" s="103"/>
      <c r="C38" s="1264" t="s">
        <v>911</v>
      </c>
      <c r="D38" s="1265"/>
      <c r="E38" s="118"/>
      <c r="F38" s="119"/>
      <c r="G38" s="119"/>
      <c r="H38" s="119"/>
      <c r="I38" s="119"/>
      <c r="J38" s="119"/>
      <c r="K38" s="119"/>
      <c r="L38" s="107" t="s">
        <v>907</v>
      </c>
      <c r="M38" s="121"/>
      <c r="N38" s="118"/>
      <c r="O38" s="119"/>
      <c r="P38" s="119"/>
      <c r="Q38" s="120"/>
    </row>
    <row r="39" spans="1:17" s="56" customFormat="1" ht="48.75" x14ac:dyDescent="0.25">
      <c r="A39" s="75">
        <v>111</v>
      </c>
      <c r="B39" s="103"/>
      <c r="C39" s="1264" t="s">
        <v>912</v>
      </c>
      <c r="D39" s="1265"/>
      <c r="E39" s="118"/>
      <c r="F39" s="119"/>
      <c r="G39" s="119"/>
      <c r="H39" s="119"/>
      <c r="I39" s="119"/>
      <c r="J39" s="119"/>
      <c r="K39" s="119"/>
      <c r="L39" s="107" t="s">
        <v>907</v>
      </c>
      <c r="M39" s="121"/>
      <c r="N39" s="118"/>
      <c r="O39" s="119"/>
      <c r="P39" s="119"/>
      <c r="Q39" s="120"/>
    </row>
    <row r="40" spans="1:17" s="56" customFormat="1" ht="33" x14ac:dyDescent="0.25">
      <c r="A40" s="75">
        <v>11</v>
      </c>
      <c r="B40" s="103"/>
      <c r="C40" s="1264" t="s">
        <v>913</v>
      </c>
      <c r="D40" s="1265"/>
      <c r="E40" s="118"/>
      <c r="F40" s="119"/>
      <c r="G40" s="119"/>
      <c r="H40" s="119"/>
      <c r="I40" s="119"/>
      <c r="J40" s="119"/>
      <c r="K40" s="119"/>
      <c r="L40" s="107" t="s">
        <v>907</v>
      </c>
      <c r="M40" s="121"/>
      <c r="N40" s="118"/>
      <c r="O40" s="119"/>
      <c r="P40" s="119"/>
      <c r="Q40" s="120"/>
    </row>
    <row r="41" spans="1:17" s="56" customFormat="1" ht="48.75" x14ac:dyDescent="0.25">
      <c r="A41" s="75">
        <v>111</v>
      </c>
      <c r="B41" s="103"/>
      <c r="C41" s="1264" t="s">
        <v>914</v>
      </c>
      <c r="D41" s="1265"/>
      <c r="E41" s="118"/>
      <c r="F41" s="119"/>
      <c r="G41" s="119"/>
      <c r="H41" s="119"/>
      <c r="I41" s="119"/>
      <c r="J41" s="119"/>
      <c r="K41" s="119"/>
      <c r="L41" s="107" t="s">
        <v>907</v>
      </c>
      <c r="M41" s="121"/>
      <c r="N41" s="118"/>
      <c r="O41" s="119"/>
      <c r="P41" s="119"/>
      <c r="Q41" s="120"/>
    </row>
    <row r="42" spans="1:17" s="56" customFormat="1" ht="17.25" x14ac:dyDescent="0.25">
      <c r="A42" s="75">
        <v>1</v>
      </c>
      <c r="B42" s="103"/>
      <c r="C42" s="1454" t="s">
        <v>209</v>
      </c>
      <c r="D42" s="1455"/>
      <c r="E42" s="118"/>
      <c r="F42" s="119"/>
      <c r="G42" s="119"/>
      <c r="H42" s="119"/>
      <c r="I42" s="119"/>
      <c r="J42" s="119"/>
      <c r="K42" s="119"/>
      <c r="L42" s="107" t="s">
        <v>907</v>
      </c>
      <c r="M42" s="121"/>
      <c r="N42" s="118"/>
      <c r="O42" s="119"/>
      <c r="P42" s="119"/>
      <c r="Q42" s="120"/>
    </row>
    <row r="43" spans="1:17" s="56" customFormat="1" ht="33" x14ac:dyDescent="0.25">
      <c r="A43" s="75">
        <v>11</v>
      </c>
      <c r="B43" s="103"/>
      <c r="C43" s="1264" t="s">
        <v>915</v>
      </c>
      <c r="D43" s="1265"/>
      <c r="E43" s="118"/>
      <c r="F43" s="119"/>
      <c r="G43" s="119"/>
      <c r="H43" s="119"/>
      <c r="I43" s="119"/>
      <c r="J43" s="119"/>
      <c r="K43" s="119"/>
      <c r="L43" s="107" t="s">
        <v>907</v>
      </c>
      <c r="M43" s="121"/>
      <c r="N43" s="118"/>
      <c r="O43" s="119"/>
      <c r="P43" s="119"/>
      <c r="Q43" s="120"/>
    </row>
    <row r="44" spans="1:17" s="56" customFormat="1" ht="17.25" x14ac:dyDescent="0.25">
      <c r="A44" s="75">
        <v>1</v>
      </c>
      <c r="B44" s="103"/>
      <c r="C44" s="1264" t="s">
        <v>916</v>
      </c>
      <c r="D44" s="1265"/>
      <c r="E44" s="118"/>
      <c r="F44" s="119"/>
      <c r="G44" s="119"/>
      <c r="H44" s="119"/>
      <c r="I44" s="119"/>
      <c r="J44" s="119"/>
      <c r="K44" s="119"/>
      <c r="L44" s="107" t="s">
        <v>907</v>
      </c>
      <c r="M44" s="121"/>
      <c r="N44" s="118"/>
      <c r="O44" s="119"/>
      <c r="P44" s="119"/>
      <c r="Q44" s="120"/>
    </row>
    <row r="45" spans="1:17" s="56" customFormat="1" ht="48.75" x14ac:dyDescent="0.25">
      <c r="A45" s="75">
        <v>111</v>
      </c>
      <c r="B45" s="103"/>
      <c r="C45" s="1264" t="s">
        <v>917</v>
      </c>
      <c r="D45" s="1265"/>
      <c r="E45" s="118"/>
      <c r="F45" s="119"/>
      <c r="G45" s="119"/>
      <c r="H45" s="119"/>
      <c r="I45" s="119"/>
      <c r="J45" s="119"/>
      <c r="K45" s="119"/>
      <c r="L45" s="107" t="s">
        <v>907</v>
      </c>
      <c r="M45" s="121"/>
      <c r="N45" s="118"/>
      <c r="O45" s="119"/>
      <c r="P45" s="119"/>
      <c r="Q45" s="120"/>
    </row>
    <row r="46" spans="1:17" s="56" customFormat="1" ht="48.75" x14ac:dyDescent="0.25">
      <c r="A46" s="75">
        <v>111</v>
      </c>
      <c r="B46" s="103"/>
      <c r="C46" s="1264" t="s">
        <v>918</v>
      </c>
      <c r="D46" s="1265"/>
      <c r="E46" s="118"/>
      <c r="F46" s="119"/>
      <c r="G46" s="119"/>
      <c r="H46" s="119"/>
      <c r="I46" s="119"/>
      <c r="J46" s="119"/>
      <c r="K46" s="119"/>
      <c r="L46" s="107" t="s">
        <v>907</v>
      </c>
      <c r="M46" s="121"/>
      <c r="N46" s="118"/>
      <c r="O46" s="119"/>
      <c r="P46" s="119"/>
      <c r="Q46" s="120"/>
    </row>
    <row r="47" spans="1:17" s="56" customFormat="1" ht="17.25" x14ac:dyDescent="0.25">
      <c r="A47" s="75">
        <v>1</v>
      </c>
      <c r="B47" s="103"/>
      <c r="C47" s="1264" t="s">
        <v>919</v>
      </c>
      <c r="D47" s="1265"/>
      <c r="E47" s="118"/>
      <c r="F47" s="119"/>
      <c r="G47" s="119"/>
      <c r="H47" s="119"/>
      <c r="I47" s="119"/>
      <c r="J47" s="119"/>
      <c r="K47" s="119"/>
      <c r="L47" s="107" t="s">
        <v>907</v>
      </c>
      <c r="M47" s="121"/>
      <c r="N47" s="118"/>
      <c r="O47" s="119"/>
      <c r="P47" s="119"/>
      <c r="Q47" s="120"/>
    </row>
    <row r="48" spans="1:17" s="56" customFormat="1" ht="33" x14ac:dyDescent="0.25">
      <c r="A48" s="75">
        <v>11</v>
      </c>
      <c r="B48" s="103"/>
      <c r="C48" s="1264" t="s">
        <v>920</v>
      </c>
      <c r="D48" s="1265"/>
      <c r="E48" s="118"/>
      <c r="F48" s="119"/>
      <c r="G48" s="119"/>
      <c r="H48" s="119"/>
      <c r="I48" s="119"/>
      <c r="J48" s="119"/>
      <c r="K48" s="119"/>
      <c r="L48" s="107" t="s">
        <v>907</v>
      </c>
      <c r="M48" s="121"/>
      <c r="N48" s="118"/>
      <c r="O48" s="119"/>
      <c r="P48" s="119"/>
      <c r="Q48" s="120"/>
    </row>
    <row r="49" spans="1:18" s="56" customFormat="1" ht="48.75" x14ac:dyDescent="0.25">
      <c r="A49" s="75">
        <v>111</v>
      </c>
      <c r="B49" s="103"/>
      <c r="C49" s="1264" t="s">
        <v>921</v>
      </c>
      <c r="D49" s="1265"/>
      <c r="E49" s="118"/>
      <c r="F49" s="119"/>
      <c r="G49" s="119"/>
      <c r="H49" s="119"/>
      <c r="I49" s="119"/>
      <c r="J49" s="119"/>
      <c r="K49" s="119"/>
      <c r="L49" s="107" t="s">
        <v>907</v>
      </c>
      <c r="M49" s="121"/>
      <c r="N49" s="118"/>
      <c r="O49" s="119"/>
      <c r="P49" s="119"/>
      <c r="Q49" s="120"/>
    </row>
    <row r="50" spans="1:18" s="56" customFormat="1" ht="33" x14ac:dyDescent="0.25">
      <c r="A50" s="75">
        <v>11</v>
      </c>
      <c r="B50" s="103"/>
      <c r="C50" s="1264" t="s">
        <v>922</v>
      </c>
      <c r="D50" s="1265"/>
      <c r="E50" s="118"/>
      <c r="F50" s="119"/>
      <c r="G50" s="119"/>
      <c r="H50" s="119"/>
      <c r="I50" s="119"/>
      <c r="J50" s="119"/>
      <c r="K50" s="119"/>
      <c r="L50" s="107" t="s">
        <v>907</v>
      </c>
      <c r="M50" s="121"/>
      <c r="N50" s="118"/>
      <c r="O50" s="119"/>
      <c r="P50" s="119"/>
      <c r="Q50" s="120"/>
    </row>
    <row r="51" spans="1:18" s="56" customFormat="1" ht="48.75" x14ac:dyDescent="0.25">
      <c r="A51" s="75">
        <v>111</v>
      </c>
      <c r="B51" s="103"/>
      <c r="C51" s="1264" t="s">
        <v>923</v>
      </c>
      <c r="D51" s="1265"/>
      <c r="E51" s="118"/>
      <c r="F51" s="119"/>
      <c r="G51" s="119"/>
      <c r="H51" s="119"/>
      <c r="I51" s="119"/>
      <c r="J51" s="119"/>
      <c r="K51" s="119"/>
      <c r="L51" s="107" t="s">
        <v>907</v>
      </c>
      <c r="M51" s="121"/>
      <c r="N51" s="118"/>
      <c r="O51" s="119"/>
      <c r="P51" s="119"/>
      <c r="Q51" s="120"/>
    </row>
    <row r="52" spans="1:18" s="56" customFormat="1" ht="15.75" x14ac:dyDescent="0.25">
      <c r="A52" s="75"/>
      <c r="B52" s="103"/>
      <c r="C52" s="1264" t="s">
        <v>924</v>
      </c>
      <c r="D52" s="1265"/>
      <c r="E52" s="118"/>
      <c r="F52" s="119"/>
      <c r="G52" s="119"/>
      <c r="H52" s="119"/>
      <c r="I52" s="119"/>
      <c r="J52" s="119"/>
      <c r="K52" s="119"/>
      <c r="L52" s="123"/>
      <c r="M52" s="121"/>
      <c r="N52" s="118"/>
      <c r="O52" s="119"/>
      <c r="P52" s="119"/>
      <c r="Q52" s="120"/>
    </row>
    <row r="53" spans="1:18" s="56" customFormat="1" ht="15.75" x14ac:dyDescent="0.25">
      <c r="A53" s="75"/>
      <c r="B53" s="103"/>
      <c r="C53" s="1264" t="s">
        <v>925</v>
      </c>
      <c r="D53" s="1265"/>
      <c r="E53" s="118"/>
      <c r="F53" s="119"/>
      <c r="G53" s="119"/>
      <c r="H53" s="119"/>
      <c r="I53" s="119"/>
      <c r="J53" s="119"/>
      <c r="K53" s="119"/>
      <c r="L53" s="107" t="s">
        <v>907</v>
      </c>
      <c r="M53" s="121"/>
      <c r="N53" s="118"/>
      <c r="O53" s="119"/>
      <c r="P53" s="119"/>
      <c r="Q53" s="120"/>
    </row>
    <row r="54" spans="1:18" s="56" customFormat="1" ht="33" x14ac:dyDescent="0.25">
      <c r="A54" s="75">
        <v>11</v>
      </c>
      <c r="B54" s="103"/>
      <c r="C54" s="1264" t="s">
        <v>926</v>
      </c>
      <c r="D54" s="1265"/>
      <c r="E54" s="118"/>
      <c r="F54" s="119"/>
      <c r="G54" s="119"/>
      <c r="H54" s="119"/>
      <c r="I54" s="119"/>
      <c r="J54" s="119"/>
      <c r="K54" s="119"/>
      <c r="L54" s="107" t="s">
        <v>907</v>
      </c>
      <c r="M54" s="121"/>
      <c r="N54" s="118"/>
      <c r="O54" s="119"/>
      <c r="P54" s="119"/>
      <c r="Q54" s="120"/>
    </row>
    <row r="55" spans="1:18" s="56" customFormat="1" ht="64.5" x14ac:dyDescent="0.25">
      <c r="A55" s="75">
        <v>1111</v>
      </c>
      <c r="B55" s="103"/>
      <c r="C55" s="1264" t="s">
        <v>927</v>
      </c>
      <c r="D55" s="1265"/>
      <c r="E55" s="118"/>
      <c r="F55" s="119"/>
      <c r="G55" s="119"/>
      <c r="H55" s="119"/>
      <c r="I55" s="119"/>
      <c r="J55" s="119"/>
      <c r="K55" s="119"/>
      <c r="L55" s="107" t="s">
        <v>907</v>
      </c>
      <c r="M55" s="121"/>
      <c r="N55" s="118"/>
      <c r="O55" s="119"/>
      <c r="P55" s="119"/>
      <c r="Q55" s="120"/>
    </row>
    <row r="56" spans="1:18" s="56" customFormat="1" ht="17.25" x14ac:dyDescent="0.25">
      <c r="A56" s="75">
        <v>1</v>
      </c>
      <c r="B56" s="103"/>
      <c r="C56" s="1264" t="s">
        <v>887</v>
      </c>
      <c r="D56" s="1265"/>
      <c r="E56" s="118"/>
      <c r="F56" s="119"/>
      <c r="G56" s="119"/>
      <c r="H56" s="119"/>
      <c r="I56" s="119"/>
      <c r="J56" s="119"/>
      <c r="K56" s="119"/>
      <c r="L56" s="107" t="s">
        <v>907</v>
      </c>
      <c r="M56" s="121"/>
      <c r="N56" s="118"/>
      <c r="O56" s="119"/>
      <c r="P56" s="119"/>
      <c r="Q56" s="120"/>
    </row>
    <row r="57" spans="1:18" s="56" customFormat="1" ht="16.5" thickBot="1" x14ac:dyDescent="0.3">
      <c r="A57" s="75"/>
      <c r="B57" s="103"/>
      <c r="C57" s="1206"/>
      <c r="D57" s="1207"/>
      <c r="E57" s="124"/>
      <c r="F57" s="125"/>
      <c r="G57" s="125"/>
      <c r="H57" s="125"/>
      <c r="I57" s="125"/>
      <c r="J57" s="125"/>
      <c r="K57" s="125"/>
      <c r="L57" s="126"/>
      <c r="M57" s="127"/>
      <c r="N57" s="124"/>
      <c r="O57" s="125"/>
      <c r="P57" s="125"/>
      <c r="Q57" s="120"/>
      <c r="R57"/>
    </row>
    <row r="58" spans="1:18" s="56" customFormat="1" ht="16.5" thickBot="1" x14ac:dyDescent="0.3">
      <c r="A58" s="75"/>
      <c r="C58" s="1208" t="s">
        <v>236</v>
      </c>
      <c r="D58" s="1208"/>
      <c r="Q58" s="129"/>
      <c r="R58"/>
    </row>
    <row r="59" spans="1:18" s="56" customFormat="1" ht="49.5" thickBot="1" x14ac:dyDescent="0.3">
      <c r="A59" s="75">
        <v>111</v>
      </c>
      <c r="C59" s="1182"/>
      <c r="D59" s="1183"/>
      <c r="E59" s="1183"/>
      <c r="F59" s="1183"/>
      <c r="G59" s="1183"/>
      <c r="H59" s="1183"/>
      <c r="I59" s="1183"/>
      <c r="J59" s="1183"/>
      <c r="K59" s="1183"/>
      <c r="L59" s="1183"/>
      <c r="M59" s="1183"/>
      <c r="N59" s="1183"/>
      <c r="O59" s="1183"/>
      <c r="P59" s="1183"/>
      <c r="Q59" s="1184"/>
      <c r="R59"/>
    </row>
    <row r="60" spans="1:18" s="56" customFormat="1" ht="15.75" x14ac:dyDescent="0.25">
      <c r="A60" s="75"/>
      <c r="Q60" s="129"/>
      <c r="R60"/>
    </row>
    <row r="61" spans="1:18" s="56" customFormat="1" ht="15.75" x14ac:dyDescent="0.25">
      <c r="A61" s="75"/>
      <c r="Q61" s="129"/>
      <c r="R61"/>
    </row>
    <row r="62" spans="1:18" s="56" customFormat="1" ht="15.75" x14ac:dyDescent="0.25">
      <c r="A62" s="75"/>
      <c r="Q62" s="129"/>
      <c r="R62"/>
    </row>
    <row r="63" spans="1:18" s="56" customFormat="1" ht="15.75" x14ac:dyDescent="0.25">
      <c r="A63" s="75"/>
      <c r="Q63" s="129"/>
      <c r="R63"/>
    </row>
    <row r="64" spans="1:18" s="56" customFormat="1" ht="15.75" x14ac:dyDescent="0.25">
      <c r="A64" s="75"/>
      <c r="Q64" s="129"/>
      <c r="R64"/>
    </row>
  </sheetData>
  <mergeCells count="63">
    <mergeCell ref="C57:D57"/>
    <mergeCell ref="C58:D58"/>
    <mergeCell ref="C36:D36"/>
    <mergeCell ref="C54:D54"/>
    <mergeCell ref="C55:D55"/>
    <mergeCell ref="C56:D56"/>
    <mergeCell ref="C53:D53"/>
    <mergeCell ref="C44:D44"/>
    <mergeCell ref="C45:D45"/>
    <mergeCell ref="C46:D46"/>
    <mergeCell ref="C47:D47"/>
    <mergeCell ref="C48:D48"/>
    <mergeCell ref="C49:D49"/>
    <mergeCell ref="C50:D50"/>
    <mergeCell ref="C51:D51"/>
    <mergeCell ref="C52:D52"/>
    <mergeCell ref="C43:D43"/>
    <mergeCell ref="C33:D33"/>
    <mergeCell ref="C34:D34"/>
    <mergeCell ref="C35:D35"/>
    <mergeCell ref="C37:D37"/>
    <mergeCell ref="C38:D38"/>
    <mergeCell ref="C39:D39"/>
    <mergeCell ref="C40:D40"/>
    <mergeCell ref="C41:D41"/>
    <mergeCell ref="C42:D42"/>
    <mergeCell ref="Q18:Q19"/>
    <mergeCell ref="C32:D32"/>
    <mergeCell ref="C20:D20"/>
    <mergeCell ref="C21:D21"/>
    <mergeCell ref="C22:D22"/>
    <mergeCell ref="C23:D23"/>
    <mergeCell ref="C24:D24"/>
    <mergeCell ref="C25:D25"/>
    <mergeCell ref="C26:D26"/>
    <mergeCell ref="C28:D28"/>
    <mergeCell ref="C29:D29"/>
    <mergeCell ref="C30:D30"/>
    <mergeCell ref="C31:D31"/>
    <mergeCell ref="C27:D27"/>
    <mergeCell ref="D1:P1"/>
    <mergeCell ref="D2:P2"/>
    <mergeCell ref="H6:K6"/>
    <mergeCell ref="N6:P6"/>
    <mergeCell ref="H7:K7"/>
    <mergeCell ref="L7:M7"/>
    <mergeCell ref="N7:P7"/>
    <mergeCell ref="C59:Q59"/>
    <mergeCell ref="Q2:Q4"/>
    <mergeCell ref="P3:P4"/>
    <mergeCell ref="H5:K5"/>
    <mergeCell ref="N5:P5"/>
    <mergeCell ref="H8:K8"/>
    <mergeCell ref="L8:M8"/>
    <mergeCell ref="N8:P8"/>
    <mergeCell ref="B9:C10"/>
    <mergeCell ref="D9:Q9"/>
    <mergeCell ref="D10:Q10"/>
    <mergeCell ref="B12:D12"/>
    <mergeCell ref="C18:D19"/>
    <mergeCell ref="E18:K18"/>
    <mergeCell ref="L18:M19"/>
    <mergeCell ref="N18:P18"/>
  </mergeCells>
  <conditionalFormatting sqref="C27:D27">
    <cfRule type="duplicateValues" dxfId="21" priority="2"/>
    <cfRule type="duplicateValues" dxfId="20" priority="3"/>
    <cfRule type="duplicateValues" dxfId="19" priority="6"/>
  </conditionalFormatting>
  <conditionalFormatting sqref="C27:D27">
    <cfRule type="duplicateValues" dxfId="18" priority="4"/>
    <cfRule type="duplicateValues" dxfId="17" priority="5"/>
  </conditionalFormatting>
  <conditionalFormatting sqref="C27:D27">
    <cfRule type="duplicateValues" dxfId="16" priority="7"/>
  </conditionalFormatting>
  <conditionalFormatting sqref="C21:D26 C28:D56">
    <cfRule type="duplicateValues" dxfId="15" priority="593"/>
    <cfRule type="duplicateValues" dxfId="14" priority="594"/>
    <cfRule type="duplicateValues" dxfId="13" priority="595"/>
  </conditionalFormatting>
  <conditionalFormatting sqref="C20:D26 C28:D56">
    <cfRule type="duplicateValues" dxfId="12" priority="602"/>
    <cfRule type="duplicateValues" dxfId="11" priority="603"/>
  </conditionalFormatting>
  <conditionalFormatting sqref="C21:D56">
    <cfRule type="duplicateValues" dxfId="10" priority="1"/>
  </conditionalFormatting>
  <conditionalFormatting sqref="C21:D26 C28:D56">
    <cfRule type="duplicateValues" dxfId="9" priority="609"/>
  </conditionalFormatting>
  <dataValidations count="1">
    <dataValidation type="list" allowBlank="1" showInputMessage="1" showErrorMessage="1" sqref="Q21:Q57" xr:uid="{00000000-0002-0000-5200-000000000000}">
      <formula1>$I$13:$I$15</formula1>
    </dataValidation>
  </dataValidations>
  <pageMargins left="0.7" right="0.7" top="0.75" bottom="0.75" header="0.3" footer="0.3"/>
  <pageSetup paperSize="9" orientation="portrait" r:id="rId1"/>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900CC"/>
  </sheetPr>
  <dimension ref="A1:X45"/>
  <sheetViews>
    <sheetView workbookViewId="0">
      <selection activeCell="I12" sqref="I12:J12"/>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8.140625" style="135" customWidth="1"/>
    <col min="5" max="5" width="9.5703125" style="102" customWidth="1"/>
    <col min="6" max="6" width="6" style="102" customWidth="1"/>
    <col min="7" max="7" width="5.140625" style="102" customWidth="1"/>
    <col min="8" max="8" width="4.28515625" style="102" customWidth="1"/>
    <col min="9" max="9" width="6.5703125" style="102" customWidth="1"/>
    <col min="10" max="10" width="30.28515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359</v>
      </c>
      <c r="E2" s="145"/>
      <c r="F2" s="146"/>
      <c r="G2" s="146"/>
      <c r="H2" s="146"/>
      <c r="I2" s="146" t="s">
        <v>309</v>
      </c>
      <c r="J2" s="153" t="s">
        <v>2567</v>
      </c>
      <c r="K2" s="270"/>
      <c r="L2" s="116"/>
    </row>
    <row r="3" spans="1:14" ht="20.25" x14ac:dyDescent="0.3">
      <c r="B3" s="159"/>
      <c r="C3" s="239"/>
      <c r="D3" s="147" t="s">
        <v>3078</v>
      </c>
      <c r="E3" s="145"/>
      <c r="F3" s="145"/>
      <c r="G3" s="145"/>
      <c r="H3" s="145"/>
      <c r="I3" s="145"/>
      <c r="J3" s="154"/>
      <c r="K3" s="271"/>
      <c r="L3" s="116"/>
    </row>
    <row r="4" spans="1:14" s="56" customFormat="1" ht="15.75" x14ac:dyDescent="0.25">
      <c r="A4" s="133"/>
      <c r="B4" s="161"/>
      <c r="C4" s="240" t="s">
        <v>86</v>
      </c>
      <c r="D4" s="72" t="s">
        <v>905</v>
      </c>
      <c r="E4" s="149"/>
      <c r="F4" s="165"/>
      <c r="G4" s="165"/>
      <c r="H4" s="165"/>
      <c r="I4" s="165"/>
      <c r="J4" s="155"/>
      <c r="K4" s="272"/>
      <c r="L4" s="129"/>
      <c r="N4" s="144"/>
    </row>
    <row r="5" spans="1:14" s="56" customFormat="1" ht="15.75" x14ac:dyDescent="0.25">
      <c r="A5" s="133"/>
      <c r="B5" s="161"/>
      <c r="C5" s="240" t="s">
        <v>305</v>
      </c>
      <c r="D5" s="149" t="s">
        <v>306</v>
      </c>
      <c r="E5" s="1139" t="s">
        <v>307</v>
      </c>
      <c r="F5" s="1139"/>
      <c r="G5" s="1140" t="s">
        <v>315</v>
      </c>
      <c r="H5" s="1140"/>
      <c r="I5" s="1140"/>
      <c r="J5" s="1010" t="s">
        <v>3083</v>
      </c>
      <c r="K5" s="165"/>
      <c r="L5" s="129"/>
      <c r="N5" s="144"/>
    </row>
    <row r="6" spans="1:14" s="56" customFormat="1" ht="15.75" x14ac:dyDescent="0.25">
      <c r="A6" s="133"/>
      <c r="B6" s="161"/>
      <c r="C6" s="241" t="s">
        <v>302</v>
      </c>
      <c r="D6" s="150" t="s">
        <v>151</v>
      </c>
      <c r="E6" s="1141">
        <v>45163</v>
      </c>
      <c r="F6" s="1141"/>
      <c r="G6" s="166" t="s">
        <v>311</v>
      </c>
      <c r="H6" s="166"/>
      <c r="I6" s="224">
        <v>1</v>
      </c>
      <c r="J6" s="246" t="s">
        <v>308</v>
      </c>
      <c r="K6" s="273"/>
      <c r="L6" s="129"/>
    </row>
    <row r="7" spans="1:14" s="56" customFormat="1" ht="15.75" x14ac:dyDescent="0.25">
      <c r="A7" s="133"/>
      <c r="B7" s="161"/>
      <c r="C7" s="241" t="s">
        <v>88</v>
      </c>
      <c r="D7" s="150" t="s">
        <v>152</v>
      </c>
      <c r="E7" s="1141">
        <f>+E6+10</f>
        <v>45173</v>
      </c>
      <c r="F7" s="1141"/>
      <c r="G7" s="167" t="s">
        <v>312</v>
      </c>
      <c r="H7" s="167"/>
      <c r="I7" s="224">
        <v>0</v>
      </c>
      <c r="J7" s="247"/>
      <c r="K7" s="274"/>
      <c r="L7" s="129"/>
    </row>
    <row r="8" spans="1:14" ht="15.75" thickBot="1" x14ac:dyDescent="0.3">
      <c r="B8" s="159"/>
      <c r="C8" s="263"/>
      <c r="D8" s="156"/>
      <c r="E8" s="157"/>
      <c r="F8" s="157"/>
      <c r="G8" s="243" t="s">
        <v>313</v>
      </c>
      <c r="H8" s="243"/>
      <c r="I8" s="244" t="s">
        <v>314</v>
      </c>
      <c r="J8" s="158"/>
      <c r="K8" s="168"/>
      <c r="L8" s="116"/>
    </row>
    <row r="9" spans="1:14" ht="15.75" thickBot="1" x14ac:dyDescent="0.3">
      <c r="B9" s="159"/>
      <c r="C9" s="164"/>
      <c r="D9" s="164"/>
      <c r="E9" s="143"/>
      <c r="G9" s="168"/>
      <c r="H9" s="168"/>
      <c r="I9" s="225"/>
      <c r="J9" s="143"/>
      <c r="K9" s="168"/>
      <c r="L9" s="116"/>
    </row>
    <row r="10" spans="1:14" ht="15.75" thickBot="1" x14ac:dyDescent="0.3">
      <c r="C10" s="1270" t="s">
        <v>301</v>
      </c>
      <c r="D10" s="1271"/>
      <c r="E10" s="1274" t="s">
        <v>244</v>
      </c>
      <c r="F10" s="1276" t="s">
        <v>318</v>
      </c>
      <c r="G10" s="1276"/>
      <c r="H10" s="1276"/>
      <c r="I10" s="1277" t="s">
        <v>245</v>
      </c>
      <c r="J10" s="1278"/>
      <c r="K10" s="116"/>
      <c r="L10" s="116"/>
    </row>
    <row r="11" spans="1:14" s="132" customFormat="1" thickBot="1" x14ac:dyDescent="0.25">
      <c r="A11" s="136"/>
      <c r="B11" s="137"/>
      <c r="C11" s="1497"/>
      <c r="D11" s="1498"/>
      <c r="E11" s="1499"/>
      <c r="F11" s="285" t="s">
        <v>311</v>
      </c>
      <c r="G11" s="285" t="s">
        <v>312</v>
      </c>
      <c r="H11" s="285" t="s">
        <v>313</v>
      </c>
      <c r="I11" s="1500"/>
      <c r="J11" s="1501"/>
      <c r="K11" s="275"/>
      <c r="L11" s="276"/>
    </row>
    <row r="12" spans="1:14" s="132" customFormat="1" x14ac:dyDescent="0.2">
      <c r="A12" s="136"/>
      <c r="B12" s="137" t="s">
        <v>356</v>
      </c>
      <c r="C12" s="1505"/>
      <c r="D12" s="1506"/>
      <c r="E12" s="286"/>
      <c r="F12" s="286"/>
      <c r="G12" s="286"/>
      <c r="H12" s="286"/>
      <c r="I12" s="1495"/>
      <c r="J12" s="1496"/>
      <c r="K12" s="233"/>
      <c r="L12" s="276"/>
    </row>
    <row r="13" spans="1:14" s="56" customFormat="1" ht="17.25" x14ac:dyDescent="0.25">
      <c r="A13" s="75">
        <v>1</v>
      </c>
      <c r="B13" s="998"/>
      <c r="C13" s="1518" t="s">
        <v>3040</v>
      </c>
      <c r="D13" s="1519"/>
      <c r="E13" s="815"/>
      <c r="F13" s="815">
        <f t="shared" ref="F13:F25" si="0">SUMIF(E13,G$6,I$6)</f>
        <v>0</v>
      </c>
      <c r="G13" s="815">
        <f t="shared" ref="G13:G25" si="1">SUMIF(G$7,E13,I$6)</f>
        <v>0</v>
      </c>
      <c r="H13" s="815">
        <f>SUMIF(E13,G$8,I$6)</f>
        <v>0</v>
      </c>
      <c r="I13" s="1555"/>
      <c r="J13" s="1556"/>
      <c r="K13" s="999"/>
      <c r="L13" s="1000"/>
      <c r="M13" s="144"/>
    </row>
    <row r="14" spans="1:14" s="56" customFormat="1" ht="17.25" x14ac:dyDescent="0.25">
      <c r="A14" s="75">
        <v>1</v>
      </c>
      <c r="B14" s="998"/>
      <c r="C14" s="1518" t="s">
        <v>3041</v>
      </c>
      <c r="D14" s="1519"/>
      <c r="E14" s="815"/>
      <c r="F14" s="815">
        <f t="shared" si="0"/>
        <v>0</v>
      </c>
      <c r="G14" s="815">
        <f t="shared" si="1"/>
        <v>0</v>
      </c>
      <c r="H14" s="815">
        <f t="shared" ref="H14:H25" si="2">SUMIF(E14,G$8,I$6)</f>
        <v>0</v>
      </c>
      <c r="I14" s="1555"/>
      <c r="J14" s="1556"/>
      <c r="K14" s="999"/>
      <c r="L14" s="1000"/>
      <c r="M14" s="144"/>
    </row>
    <row r="15" spans="1:14" s="56" customFormat="1" ht="33" x14ac:dyDescent="0.25">
      <c r="A15" s="75">
        <v>11</v>
      </c>
      <c r="B15" s="998"/>
      <c r="C15" s="1518" t="s">
        <v>3042</v>
      </c>
      <c r="D15" s="1519"/>
      <c r="E15" s="815"/>
      <c r="F15" s="815">
        <f t="shared" si="0"/>
        <v>0</v>
      </c>
      <c r="G15" s="815">
        <f t="shared" si="1"/>
        <v>0</v>
      </c>
      <c r="H15" s="815">
        <f t="shared" si="2"/>
        <v>0</v>
      </c>
      <c r="I15" s="1555"/>
      <c r="J15" s="1556"/>
      <c r="K15" s="999"/>
      <c r="L15" s="1000"/>
      <c r="M15" s="144"/>
    </row>
    <row r="16" spans="1:14" s="56" customFormat="1" ht="33" x14ac:dyDescent="0.25">
      <c r="A16" s="75">
        <v>11</v>
      </c>
      <c r="B16" s="998"/>
      <c r="C16" s="1518" t="s">
        <v>928</v>
      </c>
      <c r="D16" s="1519"/>
      <c r="E16" s="815"/>
      <c r="F16" s="815">
        <f t="shared" si="0"/>
        <v>0</v>
      </c>
      <c r="G16" s="815">
        <f t="shared" si="1"/>
        <v>0</v>
      </c>
      <c r="H16" s="815">
        <f t="shared" si="2"/>
        <v>0</v>
      </c>
      <c r="I16" s="1555"/>
      <c r="J16" s="1556"/>
      <c r="K16" s="999"/>
      <c r="L16" s="1000"/>
      <c r="M16" s="144"/>
    </row>
    <row r="17" spans="1:22" s="56" customFormat="1" ht="15.75" x14ac:dyDescent="0.25">
      <c r="A17" s="75"/>
      <c r="B17" s="998"/>
      <c r="C17" s="1518" t="s">
        <v>929</v>
      </c>
      <c r="D17" s="1519"/>
      <c r="E17" s="815"/>
      <c r="F17" s="815">
        <f t="shared" si="0"/>
        <v>0</v>
      </c>
      <c r="G17" s="815">
        <f t="shared" si="1"/>
        <v>0</v>
      </c>
      <c r="H17" s="815">
        <f t="shared" si="2"/>
        <v>0</v>
      </c>
      <c r="I17" s="1555"/>
      <c r="J17" s="1556"/>
      <c r="K17" s="999"/>
      <c r="L17" s="1000"/>
      <c r="M17" s="144"/>
    </row>
    <row r="18" spans="1:22" s="56" customFormat="1" ht="33" x14ac:dyDescent="0.25">
      <c r="A18" s="75">
        <v>11</v>
      </c>
      <c r="B18" s="998"/>
      <c r="C18" s="1518" t="s">
        <v>931</v>
      </c>
      <c r="D18" s="1519"/>
      <c r="E18" s="815"/>
      <c r="F18" s="815">
        <f t="shared" si="0"/>
        <v>0</v>
      </c>
      <c r="G18" s="815">
        <f t="shared" si="1"/>
        <v>0</v>
      </c>
      <c r="H18" s="815">
        <f t="shared" si="2"/>
        <v>0</v>
      </c>
      <c r="I18" s="1555"/>
      <c r="J18" s="1556"/>
      <c r="K18" s="999"/>
      <c r="L18" s="1000"/>
      <c r="M18" s="144"/>
    </row>
    <row r="19" spans="1:22" s="56" customFormat="1" ht="17.25" x14ac:dyDescent="0.25">
      <c r="A19" s="75">
        <v>1</v>
      </c>
      <c r="B19" s="998"/>
      <c r="C19" s="1518" t="s">
        <v>932</v>
      </c>
      <c r="D19" s="1519"/>
      <c r="E19" s="815" t="s">
        <v>311</v>
      </c>
      <c r="F19" s="815">
        <f t="shared" si="0"/>
        <v>1</v>
      </c>
      <c r="G19" s="815">
        <f t="shared" si="1"/>
        <v>0</v>
      </c>
      <c r="H19" s="815">
        <f t="shared" si="2"/>
        <v>0</v>
      </c>
      <c r="I19" s="1555"/>
      <c r="J19" s="1556"/>
      <c r="K19" s="999"/>
      <c r="L19" s="1000"/>
      <c r="M19" s="144"/>
    </row>
    <row r="20" spans="1:22" s="56" customFormat="1" ht="33" x14ac:dyDescent="0.25">
      <c r="A20" s="75">
        <v>11</v>
      </c>
      <c r="B20" s="998"/>
      <c r="C20" s="1518" t="s">
        <v>933</v>
      </c>
      <c r="D20" s="1519"/>
      <c r="E20" s="815"/>
      <c r="F20" s="815">
        <f t="shared" si="0"/>
        <v>0</v>
      </c>
      <c r="G20" s="815">
        <f t="shared" si="1"/>
        <v>0</v>
      </c>
      <c r="H20" s="815">
        <f t="shared" si="2"/>
        <v>0</v>
      </c>
      <c r="I20" s="1555"/>
      <c r="J20" s="1556"/>
      <c r="K20" s="999"/>
      <c r="L20" s="1000"/>
      <c r="M20" s="144"/>
    </row>
    <row r="21" spans="1:22" s="56" customFormat="1" ht="48.75" x14ac:dyDescent="0.25">
      <c r="A21" s="75">
        <v>111</v>
      </c>
      <c r="B21" s="998"/>
      <c r="C21" s="1518" t="s">
        <v>934</v>
      </c>
      <c r="D21" s="1519"/>
      <c r="E21" s="815" t="s">
        <v>312</v>
      </c>
      <c r="F21" s="815">
        <f t="shared" si="0"/>
        <v>0</v>
      </c>
      <c r="G21" s="815">
        <f t="shared" si="1"/>
        <v>1</v>
      </c>
      <c r="H21" s="815">
        <f t="shared" si="2"/>
        <v>0</v>
      </c>
      <c r="I21" s="1555"/>
      <c r="J21" s="1556"/>
      <c r="K21" s="999"/>
      <c r="L21" s="1000"/>
      <c r="M21" s="144"/>
    </row>
    <row r="22" spans="1:22" s="56" customFormat="1" ht="15.75" x14ac:dyDescent="0.25">
      <c r="A22" s="75"/>
      <c r="B22" s="998"/>
      <c r="C22" s="1542"/>
      <c r="D22" s="1543"/>
      <c r="E22" s="815"/>
      <c r="F22" s="815">
        <f t="shared" si="0"/>
        <v>0</v>
      </c>
      <c r="G22" s="815">
        <f t="shared" si="1"/>
        <v>0</v>
      </c>
      <c r="H22" s="815">
        <f t="shared" si="2"/>
        <v>0</v>
      </c>
      <c r="I22" s="1555"/>
      <c r="J22" s="1556"/>
      <c r="K22" s="999"/>
      <c r="L22" s="1000"/>
      <c r="M22" s="144"/>
    </row>
    <row r="23" spans="1:22" x14ac:dyDescent="0.25">
      <c r="C23" s="1520"/>
      <c r="D23" s="1521"/>
      <c r="E23" s="138"/>
      <c r="F23" s="138">
        <f t="shared" si="0"/>
        <v>0</v>
      </c>
      <c r="G23" s="138">
        <f t="shared" si="1"/>
        <v>0</v>
      </c>
      <c r="H23" s="138">
        <f t="shared" si="2"/>
        <v>0</v>
      </c>
      <c r="I23" s="1390"/>
      <c r="J23" s="1391"/>
      <c r="K23" s="277"/>
      <c r="L23" s="278"/>
      <c r="M23" s="143"/>
    </row>
    <row r="24" spans="1:22" x14ac:dyDescent="0.25">
      <c r="C24" s="1489"/>
      <c r="D24" s="1490"/>
      <c r="E24" s="138"/>
      <c r="F24" s="138">
        <f t="shared" si="0"/>
        <v>0</v>
      </c>
      <c r="G24" s="138">
        <f t="shared" si="1"/>
        <v>0</v>
      </c>
      <c r="H24" s="138">
        <f t="shared" si="2"/>
        <v>0</v>
      </c>
      <c r="I24" s="1390"/>
      <c r="J24" s="1391"/>
      <c r="K24" s="279"/>
      <c r="L24" s="280"/>
      <c r="M24" s="143"/>
    </row>
    <row r="25" spans="1:22" ht="15.75" thickBot="1" x14ac:dyDescent="0.3">
      <c r="C25" s="1483"/>
      <c r="D25" s="1484"/>
      <c r="E25" s="115"/>
      <c r="F25" s="115">
        <f t="shared" si="0"/>
        <v>0</v>
      </c>
      <c r="G25" s="115">
        <f t="shared" si="1"/>
        <v>0</v>
      </c>
      <c r="H25" s="115">
        <f t="shared" si="2"/>
        <v>0</v>
      </c>
      <c r="I25" s="1487"/>
      <c r="J25" s="1488"/>
      <c r="K25" s="249"/>
    </row>
    <row r="26" spans="1:22" ht="22.5" x14ac:dyDescent="0.3">
      <c r="C26" s="164"/>
      <c r="D26" s="164"/>
      <c r="E26" s="143"/>
      <c r="F26" s="198" t="s">
        <v>311</v>
      </c>
      <c r="G26" s="198" t="s">
        <v>312</v>
      </c>
      <c r="H26" s="198" t="s">
        <v>313</v>
      </c>
      <c r="I26" s="226" t="s">
        <v>317</v>
      </c>
      <c r="J26" s="169"/>
      <c r="K26" s="169"/>
      <c r="L26" s="201" t="s">
        <v>319</v>
      </c>
      <c r="M26" s="201"/>
      <c r="N26" s="201"/>
      <c r="O26" s="201"/>
      <c r="P26" s="201"/>
      <c r="Q26" s="201"/>
      <c r="R26" s="201"/>
      <c r="S26" s="201"/>
      <c r="T26" s="202"/>
      <c r="U26" s="201"/>
      <c r="V26" s="201"/>
    </row>
    <row r="27" spans="1:22" ht="15.75" thickBot="1" x14ac:dyDescent="0.3">
      <c r="E27" s="102" t="s">
        <v>316</v>
      </c>
      <c r="F27" s="104">
        <f>SUM(F13:F25)</f>
        <v>1</v>
      </c>
      <c r="G27" s="104">
        <f>SUM(G13:G25)</f>
        <v>1</v>
      </c>
      <c r="H27" s="104">
        <f>SUM(H13:H25)</f>
        <v>0</v>
      </c>
      <c r="I27" s="102">
        <f>+F27+G27</f>
        <v>2</v>
      </c>
      <c r="L27" s="1292" t="s">
        <v>349</v>
      </c>
      <c r="M27" s="1292"/>
      <c r="N27" s="1292"/>
      <c r="O27" s="1292"/>
      <c r="P27" s="1292"/>
      <c r="Q27" s="195"/>
      <c r="R27" s="1292" t="s">
        <v>350</v>
      </c>
      <c r="S27" s="1292"/>
      <c r="T27" s="1292"/>
      <c r="U27" s="1292"/>
      <c r="V27" s="1292"/>
    </row>
    <row r="28" spans="1:22" ht="15.75" thickBot="1" x14ac:dyDescent="0.3">
      <c r="D28" s="180" t="s">
        <v>347</v>
      </c>
      <c r="E28" s="181"/>
      <c r="F28" s="1293">
        <f>+F27/I27</f>
        <v>0.5</v>
      </c>
      <c r="G28" s="1293">
        <f>+G27/I27</f>
        <v>0.5</v>
      </c>
      <c r="H28" s="223"/>
      <c r="I28" s="1295">
        <f>+F28+G28</f>
        <v>1</v>
      </c>
      <c r="L28" s="196"/>
      <c r="M28" s="174"/>
      <c r="N28" s="195"/>
      <c r="O28" s="195"/>
      <c r="P28" s="195"/>
      <c r="Q28" s="195"/>
      <c r="R28" s="195"/>
      <c r="S28" s="195"/>
      <c r="T28" s="203"/>
      <c r="U28" s="176"/>
      <c r="V28" s="176"/>
    </row>
    <row r="29" spans="1:22" ht="15.75" thickBot="1" x14ac:dyDescent="0.3">
      <c r="D29" s="180" t="s">
        <v>348</v>
      </c>
      <c r="E29" s="181"/>
      <c r="F29" s="1294"/>
      <c r="G29" s="1294"/>
      <c r="H29" s="223"/>
      <c r="I29" s="1296"/>
      <c r="L29" s="1297" t="s">
        <v>320</v>
      </c>
      <c r="M29" s="1298"/>
      <c r="N29" s="1298"/>
      <c r="O29" s="1298"/>
      <c r="P29" s="1299"/>
      <c r="Q29" s="195"/>
      <c r="R29" s="1297" t="s">
        <v>321</v>
      </c>
      <c r="S29" s="1298"/>
      <c r="T29" s="1300"/>
      <c r="U29" s="1298"/>
      <c r="V29" s="1299"/>
    </row>
    <row r="30" spans="1:22" ht="38.25" x14ac:dyDescent="0.25">
      <c r="D30" s="182"/>
      <c r="E30" s="116"/>
      <c r="F30" s="186"/>
      <c r="G30" s="186"/>
      <c r="H30" s="183"/>
      <c r="I30" s="184"/>
      <c r="L30" s="216" t="s">
        <v>322</v>
      </c>
      <c r="M30" s="217" t="s">
        <v>323</v>
      </c>
      <c r="N30" s="217" t="s">
        <v>324</v>
      </c>
      <c r="O30" s="217" t="s">
        <v>325</v>
      </c>
      <c r="P30" s="218" t="s">
        <v>326</v>
      </c>
      <c r="Q30" s="219"/>
      <c r="R30" s="220" t="s">
        <v>322</v>
      </c>
      <c r="S30" s="217" t="s">
        <v>323</v>
      </c>
      <c r="T30" s="217" t="s">
        <v>327</v>
      </c>
      <c r="U30" s="217" t="s">
        <v>325</v>
      </c>
      <c r="V30" s="218" t="s">
        <v>326</v>
      </c>
    </row>
    <row r="31" spans="1:22" x14ac:dyDescent="0.25">
      <c r="D31" s="182" t="s">
        <v>324</v>
      </c>
      <c r="E31" s="193">
        <f>+F28</f>
        <v>0.5</v>
      </c>
      <c r="F31" s="186"/>
      <c r="G31" s="186"/>
      <c r="H31" s="183"/>
      <c r="I31" s="184"/>
      <c r="L31" s="205" t="s">
        <v>328</v>
      </c>
      <c r="M31" s="206" t="s">
        <v>329</v>
      </c>
      <c r="N31" s="207" t="s">
        <v>330</v>
      </c>
      <c r="O31" s="208" t="s">
        <v>331</v>
      </c>
      <c r="P31" s="189" t="s">
        <v>332</v>
      </c>
      <c r="Q31" s="204"/>
      <c r="R31" s="209" t="s">
        <v>328</v>
      </c>
      <c r="S31" s="206" t="s">
        <v>333</v>
      </c>
      <c r="T31" s="179" t="s">
        <v>334</v>
      </c>
      <c r="U31" s="208" t="s">
        <v>331</v>
      </c>
      <c r="V31" s="189" t="s">
        <v>335</v>
      </c>
    </row>
    <row r="32" spans="1:22" ht="30" x14ac:dyDescent="0.25">
      <c r="D32" s="182" t="s">
        <v>327</v>
      </c>
      <c r="E32" s="193">
        <f>+G28</f>
        <v>0.5</v>
      </c>
      <c r="F32" s="186"/>
      <c r="G32" s="186"/>
      <c r="H32" s="183"/>
      <c r="I32" s="184"/>
      <c r="L32" s="205" t="s">
        <v>336</v>
      </c>
      <c r="M32" s="206" t="s">
        <v>329</v>
      </c>
      <c r="N32" s="207" t="s">
        <v>337</v>
      </c>
      <c r="O32" s="208" t="s">
        <v>338</v>
      </c>
      <c r="P32" s="189" t="s">
        <v>339</v>
      </c>
      <c r="Q32" s="204"/>
      <c r="R32" s="209" t="s">
        <v>336</v>
      </c>
      <c r="S32" s="206" t="s">
        <v>333</v>
      </c>
      <c r="T32" s="179" t="s">
        <v>337</v>
      </c>
      <c r="U32" s="208" t="s">
        <v>338</v>
      </c>
      <c r="V32" s="189" t="s">
        <v>340</v>
      </c>
    </row>
    <row r="33" spans="1:24" ht="16.5" thickBot="1" x14ac:dyDescent="0.3">
      <c r="C33" s="227" t="s">
        <v>351</v>
      </c>
      <c r="D33" s="182"/>
      <c r="E33" s="116"/>
      <c r="F33" s="186"/>
      <c r="G33" s="186"/>
      <c r="H33" s="183"/>
      <c r="I33" s="184"/>
      <c r="J33" s="102">
        <f>990*1.12</f>
        <v>1108.8000000000002</v>
      </c>
      <c r="L33" s="210" t="s">
        <v>341</v>
      </c>
      <c r="M33" s="211" t="s">
        <v>329</v>
      </c>
      <c r="N33" s="212" t="s">
        <v>342</v>
      </c>
      <c r="O33" s="213" t="s">
        <v>343</v>
      </c>
      <c r="P33" s="214" t="s">
        <v>344</v>
      </c>
      <c r="Q33" s="204"/>
      <c r="R33" s="215" t="s">
        <v>341</v>
      </c>
      <c r="S33" s="211" t="s">
        <v>345</v>
      </c>
      <c r="T33" s="190" t="s">
        <v>346</v>
      </c>
      <c r="U33" s="213" t="s">
        <v>343</v>
      </c>
      <c r="V33" s="214" t="s">
        <v>332</v>
      </c>
    </row>
    <row r="34" spans="1:24" x14ac:dyDescent="0.25">
      <c r="D34" s="229" t="s">
        <v>352</v>
      </c>
      <c r="E34" s="116"/>
      <c r="F34" s="186"/>
      <c r="G34" s="186"/>
      <c r="H34" s="183"/>
      <c r="I34" s="184"/>
    </row>
    <row r="35" spans="1:24" x14ac:dyDescent="0.25">
      <c r="D35" s="228" t="s">
        <v>353</v>
      </c>
      <c r="E35" s="116"/>
      <c r="F35" s="186"/>
      <c r="G35" s="186"/>
      <c r="H35" s="183"/>
      <c r="I35" s="184"/>
    </row>
    <row r="36" spans="1:24" x14ac:dyDescent="0.25">
      <c r="D36" s="228" t="s">
        <v>354</v>
      </c>
      <c r="E36" s="192" t="s">
        <v>356</v>
      </c>
      <c r="F36" s="186"/>
      <c r="G36" s="186"/>
      <c r="H36" s="183"/>
      <c r="I36" s="184"/>
    </row>
    <row r="37" spans="1:24" s="170" customFormat="1" ht="16.5" customHeight="1" x14ac:dyDescent="0.3">
      <c r="A37" s="221"/>
      <c r="B37" s="134"/>
      <c r="C37" s="191"/>
      <c r="D37" s="228" t="s">
        <v>355</v>
      </c>
      <c r="E37" s="185"/>
      <c r="F37" s="185"/>
      <c r="G37" s="185"/>
      <c r="H37" s="185"/>
      <c r="I37" s="185"/>
      <c r="K37" s="200"/>
      <c r="W37" s="200"/>
      <c r="X37" s="200"/>
    </row>
    <row r="38" spans="1:24" s="175" customFormat="1" x14ac:dyDescent="0.25">
      <c r="A38" s="197"/>
      <c r="B38" s="170"/>
      <c r="C38" s="194" t="s">
        <v>357</v>
      </c>
      <c r="I38" s="171"/>
      <c r="J38" s="172"/>
      <c r="K38" s="172"/>
      <c r="W38" s="176"/>
      <c r="X38" s="174"/>
    </row>
    <row r="39" spans="1:24" s="175" customFormat="1" ht="46.5" x14ac:dyDescent="0.25">
      <c r="A39" s="197">
        <v>111</v>
      </c>
      <c r="C39" s="1393"/>
      <c r="D39" s="1394"/>
      <c r="E39" s="1394"/>
      <c r="F39" s="1394"/>
      <c r="G39" s="1394"/>
      <c r="H39" s="1394"/>
      <c r="I39" s="1394"/>
      <c r="J39" s="1395"/>
      <c r="K39" s="172"/>
      <c r="W39" s="176"/>
      <c r="X39" s="177"/>
    </row>
    <row r="40" spans="1:24" s="175" customFormat="1" x14ac:dyDescent="0.25">
      <c r="A40" s="197"/>
      <c r="I40" s="171"/>
      <c r="W40" s="178"/>
    </row>
    <row r="41" spans="1:24" s="173" customFormat="1" x14ac:dyDescent="0.25">
      <c r="A41" s="222"/>
      <c r="B41" s="175"/>
      <c r="I41" s="187"/>
      <c r="W41" s="179"/>
    </row>
    <row r="42" spans="1:24" s="173" customFormat="1" x14ac:dyDescent="0.25">
      <c r="A42" s="222"/>
      <c r="I42" s="187"/>
      <c r="W42" s="188"/>
    </row>
    <row r="43" spans="1:24" s="173" customFormat="1" x14ac:dyDescent="0.25">
      <c r="A43" s="222"/>
      <c r="I43" s="187"/>
      <c r="W43" s="188"/>
    </row>
    <row r="44" spans="1:24" s="173" customFormat="1" x14ac:dyDescent="0.25">
      <c r="A44" s="222"/>
      <c r="I44" s="187"/>
      <c r="W44" s="188"/>
    </row>
    <row r="45" spans="1:24" x14ac:dyDescent="0.25">
      <c r="B45" s="173"/>
    </row>
  </sheetData>
  <mergeCells count="44">
    <mergeCell ref="L27:P27"/>
    <mergeCell ref="R27:V27"/>
    <mergeCell ref="F28:F29"/>
    <mergeCell ref="G28:G29"/>
    <mergeCell ref="I28:I29"/>
    <mergeCell ref="L29:P29"/>
    <mergeCell ref="R29:V29"/>
    <mergeCell ref="C24:D24"/>
    <mergeCell ref="I24:J24"/>
    <mergeCell ref="C39:J39"/>
    <mergeCell ref="C25:D25"/>
    <mergeCell ref="I25:J25"/>
    <mergeCell ref="C21:D21"/>
    <mergeCell ref="I21:J21"/>
    <mergeCell ref="C22:D22"/>
    <mergeCell ref="I22:J22"/>
    <mergeCell ref="C23:D23"/>
    <mergeCell ref="I23:J23"/>
    <mergeCell ref="C18:D18"/>
    <mergeCell ref="I18:J18"/>
    <mergeCell ref="C19:D19"/>
    <mergeCell ref="I19:J19"/>
    <mergeCell ref="C20:D20"/>
    <mergeCell ref="I20:J20"/>
    <mergeCell ref="C15:D15"/>
    <mergeCell ref="I15:J15"/>
    <mergeCell ref="C16:D16"/>
    <mergeCell ref="I16:J16"/>
    <mergeCell ref="C17:D17"/>
    <mergeCell ref="I17:J17"/>
    <mergeCell ref="C12:D12"/>
    <mergeCell ref="I12:J12"/>
    <mergeCell ref="C13:D13"/>
    <mergeCell ref="I13:J13"/>
    <mergeCell ref="C14:D14"/>
    <mergeCell ref="I14:J14"/>
    <mergeCell ref="E5:F5"/>
    <mergeCell ref="G5:I5"/>
    <mergeCell ref="E6:F6"/>
    <mergeCell ref="E7:F7"/>
    <mergeCell ref="C10:D11"/>
    <mergeCell ref="E10:E11"/>
    <mergeCell ref="F10:H10"/>
    <mergeCell ref="I10:J11"/>
  </mergeCells>
  <conditionalFormatting sqref="C13:D21">
    <cfRule type="duplicateValues" dxfId="8" priority="82"/>
  </conditionalFormatting>
  <dataValidations count="1">
    <dataValidation type="list" allowBlank="1" showInputMessage="1" showErrorMessage="1" sqref="E13:E26" xr:uid="{00000000-0002-0000-5300-000000000000}">
      <formula1>$G$6:$G$8</formula1>
    </dataValidation>
  </dataValidations>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9900"/>
  </sheetPr>
  <dimension ref="A1:R51"/>
  <sheetViews>
    <sheetView topLeftCell="A4" workbookViewId="0">
      <selection activeCell="D15" sqref="D15"/>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6.140625" style="76" customWidth="1"/>
  </cols>
  <sheetData>
    <row r="1" spans="1:17" ht="21" x14ac:dyDescent="0.35">
      <c r="D1" s="1180" t="s">
        <v>82</v>
      </c>
      <c r="E1" s="1180"/>
      <c r="F1" s="1180"/>
      <c r="G1" s="1180"/>
      <c r="H1" s="1180"/>
      <c r="I1" s="1180"/>
      <c r="J1" s="1180"/>
      <c r="K1" s="1180"/>
      <c r="L1" s="1180"/>
      <c r="M1" s="1180"/>
      <c r="N1" s="1180"/>
      <c r="O1" s="1180"/>
      <c r="P1" s="1180"/>
    </row>
    <row r="2" spans="1:17" ht="21" x14ac:dyDescent="0.35">
      <c r="D2" s="1180" t="s">
        <v>83</v>
      </c>
      <c r="E2" s="1180"/>
      <c r="F2" s="1180"/>
      <c r="G2" s="1180"/>
      <c r="H2" s="1180"/>
      <c r="I2" s="1180"/>
      <c r="J2" s="1180"/>
      <c r="K2" s="1180"/>
      <c r="L2" s="1180"/>
      <c r="M2" s="1180"/>
      <c r="N2" s="1180"/>
      <c r="O2" s="1180"/>
      <c r="P2" s="1180"/>
      <c r="Q2" s="1173" t="s">
        <v>2515</v>
      </c>
    </row>
    <row r="3" spans="1:17" ht="18.75" x14ac:dyDescent="0.3">
      <c r="D3" s="99"/>
      <c r="E3" s="99"/>
      <c r="F3" s="99"/>
      <c r="G3" s="99"/>
      <c r="H3" s="99"/>
      <c r="I3" s="99"/>
      <c r="J3" s="99"/>
      <c r="K3" s="99"/>
      <c r="L3" s="99"/>
      <c r="M3" s="99"/>
      <c r="N3" s="99"/>
      <c r="O3" s="99"/>
      <c r="P3" s="1176" t="s">
        <v>154</v>
      </c>
      <c r="Q3" s="1174"/>
    </row>
    <row r="4" spans="1:17" s="56" customFormat="1" ht="15.75" x14ac:dyDescent="0.25">
      <c r="A4" s="75"/>
      <c r="B4" s="53" t="s">
        <v>84</v>
      </c>
      <c r="C4" s="53"/>
      <c r="D4" s="56" t="s">
        <v>150</v>
      </c>
      <c r="P4" s="1176"/>
      <c r="Q4" s="1175"/>
    </row>
    <row r="5" spans="1:17" s="56" customFormat="1" ht="16.5" thickBot="1" x14ac:dyDescent="0.3">
      <c r="A5" s="75"/>
      <c r="B5" s="53" t="s">
        <v>85</v>
      </c>
      <c r="C5" s="53"/>
      <c r="D5" s="56" t="s">
        <v>3078</v>
      </c>
      <c r="H5" s="1177" t="s">
        <v>162</v>
      </c>
      <c r="I5" s="1177"/>
      <c r="J5" s="1177"/>
      <c r="K5" s="1177"/>
      <c r="L5" s="300"/>
      <c r="M5" s="300" t="s">
        <v>147</v>
      </c>
      <c r="N5" s="1177"/>
      <c r="O5" s="1177"/>
      <c r="P5" s="1177"/>
      <c r="Q5" s="129"/>
    </row>
    <row r="6" spans="1:17" s="56" customFormat="1" ht="15.75" x14ac:dyDescent="0.25">
      <c r="A6" s="75"/>
      <c r="B6" s="53" t="s">
        <v>86</v>
      </c>
      <c r="C6" s="53"/>
      <c r="D6" s="72" t="s">
        <v>1259</v>
      </c>
      <c r="H6" s="1181" t="s">
        <v>161</v>
      </c>
      <c r="I6" s="1181"/>
      <c r="J6" s="1181"/>
      <c r="K6" s="1181"/>
      <c r="L6" s="301"/>
      <c r="M6" s="301"/>
      <c r="N6" s="1301" t="s">
        <v>2779</v>
      </c>
      <c r="O6" s="1302"/>
      <c r="P6" s="1302"/>
      <c r="Q6" s="82" t="s">
        <v>159</v>
      </c>
    </row>
    <row r="7" spans="1:17" s="56" customFormat="1" ht="15.75" x14ac:dyDescent="0.25">
      <c r="A7" s="75"/>
      <c r="B7" s="53" t="s">
        <v>87</v>
      </c>
      <c r="C7" s="53"/>
      <c r="D7" s="56" t="s">
        <v>151</v>
      </c>
      <c r="E7" s="72" t="s">
        <v>163</v>
      </c>
      <c r="H7" s="1178">
        <v>45162</v>
      </c>
      <c r="I7" s="1179"/>
      <c r="J7" s="1179"/>
      <c r="K7" s="1179"/>
      <c r="L7" s="1178">
        <v>45163</v>
      </c>
      <c r="M7" s="1178"/>
      <c r="N7" s="1303"/>
      <c r="O7" s="1244"/>
      <c r="P7" s="1244"/>
      <c r="Q7" s="83" t="s">
        <v>160</v>
      </c>
    </row>
    <row r="8" spans="1:17" s="56" customFormat="1" ht="16.5" thickBot="1" x14ac:dyDescent="0.3">
      <c r="A8" s="75"/>
      <c r="B8" s="53" t="s">
        <v>88</v>
      </c>
      <c r="C8" s="53"/>
      <c r="D8" s="56" t="s">
        <v>152</v>
      </c>
      <c r="E8" s="72" t="s">
        <v>163</v>
      </c>
      <c r="H8" s="1178">
        <f>+H7+20</f>
        <v>45182</v>
      </c>
      <c r="I8" s="1179"/>
      <c r="J8" s="1179"/>
      <c r="K8" s="1179"/>
      <c r="L8" s="1178">
        <f>+L7+1</f>
        <v>45164</v>
      </c>
      <c r="M8" s="1178"/>
      <c r="N8" s="1245"/>
      <c r="O8" s="1246"/>
      <c r="P8" s="1246"/>
      <c r="Q8" s="80"/>
    </row>
    <row r="9" spans="1:17" s="56" customFormat="1" ht="17.25" x14ac:dyDescent="0.25">
      <c r="A9" s="75">
        <v>1</v>
      </c>
      <c r="B9" s="1187" t="s">
        <v>166</v>
      </c>
      <c r="C9" s="1187"/>
      <c r="D9" s="1188" t="s">
        <v>1260</v>
      </c>
      <c r="E9" s="1188"/>
      <c r="F9" s="1188"/>
      <c r="G9" s="1188"/>
      <c r="H9" s="1188"/>
      <c r="I9" s="1188"/>
      <c r="J9" s="1188"/>
      <c r="K9" s="1188"/>
      <c r="L9" s="1188"/>
      <c r="M9" s="1188"/>
      <c r="N9" s="1188"/>
      <c r="O9" s="1188"/>
      <c r="P9" s="1188"/>
      <c r="Q9" s="1188"/>
    </row>
    <row r="10" spans="1:17" s="56" customFormat="1" ht="33" x14ac:dyDescent="0.25">
      <c r="A10" s="75">
        <v>11</v>
      </c>
      <c r="B10" s="1187"/>
      <c r="C10" s="1187"/>
      <c r="D10" s="1188" t="s">
        <v>1261</v>
      </c>
      <c r="E10" s="1188"/>
      <c r="F10" s="1188"/>
      <c r="G10" s="1188"/>
      <c r="H10" s="1188"/>
      <c r="I10" s="1188"/>
      <c r="J10" s="1188"/>
      <c r="K10" s="1188"/>
      <c r="L10" s="1188"/>
      <c r="M10" s="1188"/>
      <c r="N10" s="1188"/>
      <c r="O10" s="1188"/>
      <c r="P10" s="1188"/>
      <c r="Q10" s="1188"/>
    </row>
    <row r="11" spans="1:17" s="56" customFormat="1" ht="15.75" x14ac:dyDescent="0.25">
      <c r="A11" s="754"/>
      <c r="B11" s="926"/>
      <c r="C11" s="926"/>
      <c r="D11" s="971" t="s">
        <v>2777</v>
      </c>
      <c r="E11" s="927"/>
      <c r="F11" s="927"/>
      <c r="G11" s="927"/>
      <c r="H11" s="927"/>
      <c r="I11" s="927"/>
      <c r="J11" s="927"/>
      <c r="K11" s="927"/>
      <c r="L11" s="927"/>
      <c r="M11" s="927"/>
      <c r="N11" s="927"/>
      <c r="O11" s="927"/>
      <c r="P11" s="927"/>
    </row>
    <row r="12" spans="1:17" s="86" customFormat="1" ht="15" customHeight="1" x14ac:dyDescent="0.2">
      <c r="A12" s="754"/>
      <c r="B12" s="1189" t="s">
        <v>153</v>
      </c>
      <c r="C12" s="1189"/>
      <c r="D12" s="1189"/>
      <c r="I12" s="90" t="s">
        <v>146</v>
      </c>
      <c r="N12" s="94" t="s">
        <v>167</v>
      </c>
    </row>
    <row r="13" spans="1:17" s="86" customFormat="1" ht="14.25" x14ac:dyDescent="0.2">
      <c r="A13" s="754"/>
      <c r="B13" s="84" t="s">
        <v>139</v>
      </c>
      <c r="C13" s="86" t="s">
        <v>91</v>
      </c>
      <c r="D13" s="86" t="s">
        <v>169</v>
      </c>
      <c r="E13" s="757" t="s">
        <v>2057</v>
      </c>
      <c r="H13" s="88"/>
      <c r="I13" s="89" t="s">
        <v>155</v>
      </c>
      <c r="K13" s="88"/>
      <c r="L13" s="88"/>
      <c r="N13" s="95" t="s">
        <v>134</v>
      </c>
      <c r="O13" s="89"/>
    </row>
    <row r="14" spans="1:17" s="86" customFormat="1" ht="12.75" x14ac:dyDescent="0.2">
      <c r="A14" s="754"/>
      <c r="B14" s="84" t="s">
        <v>140</v>
      </c>
      <c r="C14" s="86" t="s">
        <v>92</v>
      </c>
      <c r="D14" s="86" t="s">
        <v>170</v>
      </c>
      <c r="H14" s="88"/>
      <c r="I14" s="89" t="s">
        <v>147</v>
      </c>
      <c r="J14" s="87"/>
      <c r="K14" s="88"/>
      <c r="L14" s="88"/>
      <c r="M14" s="96" t="s">
        <v>136</v>
      </c>
      <c r="N14" s="93" t="s">
        <v>157</v>
      </c>
      <c r="O14" s="89"/>
    </row>
    <row r="15" spans="1:17" s="86" customFormat="1" ht="12.75" x14ac:dyDescent="0.2">
      <c r="A15" s="754"/>
      <c r="B15" s="84" t="s">
        <v>136</v>
      </c>
      <c r="C15" s="86" t="s">
        <v>93</v>
      </c>
      <c r="D15" s="86" t="s">
        <v>171</v>
      </c>
      <c r="H15" s="88"/>
      <c r="I15" s="89" t="s">
        <v>148</v>
      </c>
      <c r="J15" s="87"/>
      <c r="K15" s="88"/>
      <c r="L15" s="88"/>
      <c r="M15" s="96" t="s">
        <v>137</v>
      </c>
      <c r="N15" s="93" t="s">
        <v>156</v>
      </c>
      <c r="O15" s="89"/>
    </row>
    <row r="16" spans="1:17" s="86" customFormat="1" ht="12.75" x14ac:dyDescent="0.2">
      <c r="A16" s="754"/>
      <c r="C16" s="84"/>
      <c r="D16" s="86" t="s">
        <v>172</v>
      </c>
      <c r="H16" s="88"/>
      <c r="I16" s="89"/>
      <c r="J16" s="87"/>
      <c r="K16" s="88"/>
      <c r="L16" s="88"/>
      <c r="M16" s="96" t="s">
        <v>138</v>
      </c>
      <c r="N16" s="95" t="s">
        <v>135</v>
      </c>
      <c r="O16" s="89"/>
    </row>
    <row r="17" spans="1:18" s="86" customFormat="1" ht="13.5"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
      <c r="C20" s="1202"/>
      <c r="D20" s="1261"/>
      <c r="E20" s="109"/>
      <c r="F20" s="110"/>
      <c r="G20" s="110"/>
      <c r="H20" s="110"/>
      <c r="I20" s="110"/>
      <c r="J20" s="110"/>
      <c r="K20" s="110"/>
      <c r="L20" s="111"/>
      <c r="M20" s="117"/>
      <c r="N20" s="109"/>
      <c r="O20" s="110"/>
      <c r="P20" s="110"/>
      <c r="Q20" s="108"/>
      <c r="R20"/>
    </row>
    <row r="21" spans="1:18" s="56" customFormat="1" ht="16.5" customHeight="1" x14ac:dyDescent="0.25">
      <c r="A21" s="75"/>
      <c r="C21" s="1264" t="s">
        <v>1262</v>
      </c>
      <c r="D21" s="1265"/>
      <c r="E21" s="118"/>
      <c r="F21" s="119"/>
      <c r="G21" s="119"/>
      <c r="H21" s="119"/>
      <c r="I21" s="119"/>
      <c r="J21" s="119"/>
      <c r="K21" s="119"/>
      <c r="L21" s="107"/>
      <c r="M21" s="112">
        <v>1</v>
      </c>
      <c r="N21" s="118"/>
      <c r="O21" s="119"/>
      <c r="P21" s="119"/>
      <c r="Q21" s="120"/>
      <c r="R21"/>
    </row>
    <row r="22" spans="1:18" s="56" customFormat="1" ht="18" customHeight="1" x14ac:dyDescent="0.25">
      <c r="A22" s="75">
        <v>1</v>
      </c>
      <c r="B22" s="103"/>
      <c r="C22" s="1264" t="s">
        <v>1263</v>
      </c>
      <c r="D22" s="1265"/>
      <c r="E22" s="118"/>
      <c r="F22" s="119"/>
      <c r="G22" s="119"/>
      <c r="H22" s="119"/>
      <c r="I22" s="119"/>
      <c r="J22" s="119"/>
      <c r="K22" s="119"/>
      <c r="L22" s="107"/>
      <c r="M22" s="121"/>
      <c r="N22" s="118"/>
      <c r="O22" s="119"/>
      <c r="P22" s="119"/>
      <c r="Q22" s="120"/>
    </row>
    <row r="23" spans="1:18" s="56" customFormat="1" ht="17.25" x14ac:dyDescent="0.25">
      <c r="A23" s="75">
        <v>1</v>
      </c>
      <c r="B23" s="103"/>
      <c r="C23" s="1264" t="s">
        <v>1264</v>
      </c>
      <c r="D23" s="1265"/>
      <c r="E23" s="118"/>
      <c r="F23" s="119"/>
      <c r="G23" s="119"/>
      <c r="H23" s="119"/>
      <c r="I23" s="119"/>
      <c r="J23" s="119"/>
      <c r="K23" s="119"/>
      <c r="L23" s="107"/>
      <c r="M23" s="121"/>
      <c r="N23" s="118"/>
      <c r="O23" s="119"/>
      <c r="P23" s="119"/>
      <c r="Q23" s="120"/>
    </row>
    <row r="24" spans="1:18" s="56" customFormat="1" ht="16.5" customHeight="1" x14ac:dyDescent="0.25">
      <c r="A24" s="75"/>
      <c r="B24" s="103"/>
      <c r="C24" s="1264" t="s">
        <v>1265</v>
      </c>
      <c r="D24" s="1265"/>
      <c r="E24" s="118"/>
      <c r="F24" s="119"/>
      <c r="G24" s="119"/>
      <c r="H24" s="119"/>
      <c r="I24" s="119"/>
      <c r="J24" s="119"/>
      <c r="K24" s="119"/>
      <c r="L24" s="107"/>
      <c r="M24" s="121"/>
      <c r="N24" s="118"/>
      <c r="O24" s="119"/>
      <c r="P24" s="119"/>
      <c r="Q24" s="120"/>
    </row>
    <row r="25" spans="1:18" s="56" customFormat="1" ht="16.5" customHeight="1" x14ac:dyDescent="0.25">
      <c r="A25" s="75"/>
      <c r="B25" s="103"/>
      <c r="C25" s="1264" t="s">
        <v>1266</v>
      </c>
      <c r="D25" s="1265"/>
      <c r="E25" s="118"/>
      <c r="F25" s="119"/>
      <c r="G25" s="119"/>
      <c r="H25" s="119"/>
      <c r="I25" s="119"/>
      <c r="J25" s="119"/>
      <c r="K25" s="119"/>
      <c r="L25" s="123"/>
      <c r="M25" s="121"/>
      <c r="N25" s="118"/>
      <c r="O25" s="119"/>
      <c r="P25" s="119"/>
      <c r="Q25" s="120"/>
    </row>
    <row r="26" spans="1:18" s="56" customFormat="1" ht="16.5" customHeight="1" x14ac:dyDescent="0.25">
      <c r="A26" s="75"/>
      <c r="B26" s="103"/>
      <c r="C26" s="1264" t="s">
        <v>1267</v>
      </c>
      <c r="D26" s="1265"/>
      <c r="E26" s="118"/>
      <c r="F26" s="119"/>
      <c r="G26" s="119"/>
      <c r="H26" s="119"/>
      <c r="I26" s="119"/>
      <c r="J26" s="119"/>
      <c r="K26" s="119"/>
      <c r="L26" s="107"/>
      <c r="M26" s="121"/>
      <c r="N26" s="118"/>
      <c r="O26" s="119"/>
      <c r="P26" s="119"/>
      <c r="Q26" s="120"/>
    </row>
    <row r="27" spans="1:18" s="56" customFormat="1" ht="96" x14ac:dyDescent="0.25">
      <c r="A27" s="75">
        <v>111111</v>
      </c>
      <c r="B27" s="103"/>
      <c r="C27" s="1264" t="s">
        <v>1268</v>
      </c>
      <c r="D27" s="1265"/>
      <c r="E27" s="118"/>
      <c r="F27" s="119"/>
      <c r="G27" s="119"/>
      <c r="H27" s="119"/>
      <c r="I27" s="119"/>
      <c r="J27" s="119"/>
      <c r="K27" s="119"/>
      <c r="L27" s="107"/>
      <c r="M27" s="121"/>
      <c r="N27" s="118"/>
      <c r="O27" s="119"/>
      <c r="P27" s="119"/>
      <c r="Q27" s="120"/>
    </row>
    <row r="28" spans="1:18" s="56" customFormat="1" ht="33" x14ac:dyDescent="0.25">
      <c r="A28" s="75">
        <v>11</v>
      </c>
      <c r="B28" s="103"/>
      <c r="C28" s="1264" t="s">
        <v>1269</v>
      </c>
      <c r="D28" s="1265"/>
      <c r="E28" s="118"/>
      <c r="F28" s="119"/>
      <c r="G28" s="119"/>
      <c r="H28" s="119"/>
      <c r="I28" s="119"/>
      <c r="J28" s="119"/>
      <c r="K28" s="119"/>
      <c r="L28" s="107"/>
      <c r="M28" s="121"/>
      <c r="N28" s="118"/>
      <c r="O28" s="119"/>
      <c r="P28" s="119"/>
      <c r="Q28" s="120"/>
    </row>
    <row r="29" spans="1:18" s="56" customFormat="1" ht="33" x14ac:dyDescent="0.25">
      <c r="A29" s="75">
        <v>11</v>
      </c>
      <c r="B29" s="103"/>
      <c r="C29" s="1557" t="s">
        <v>1270</v>
      </c>
      <c r="D29" s="1265"/>
      <c r="E29" s="118"/>
      <c r="F29" s="119"/>
      <c r="G29" s="119"/>
      <c r="H29" s="119"/>
      <c r="I29" s="119"/>
      <c r="J29" s="119"/>
      <c r="K29" s="119"/>
      <c r="L29" s="107"/>
      <c r="M29" s="121"/>
      <c r="N29" s="118"/>
      <c r="O29" s="119"/>
      <c r="P29" s="119"/>
      <c r="Q29" s="120"/>
    </row>
    <row r="30" spans="1:18" s="56" customFormat="1" ht="33" x14ac:dyDescent="0.25">
      <c r="A30" s="75">
        <v>11</v>
      </c>
      <c r="B30" s="103"/>
      <c r="C30" s="1264" t="s">
        <v>1271</v>
      </c>
      <c r="D30" s="1265"/>
      <c r="E30" s="118"/>
      <c r="F30" s="119"/>
      <c r="G30" s="119"/>
      <c r="H30" s="119"/>
      <c r="I30" s="119"/>
      <c r="J30" s="119"/>
      <c r="K30" s="119"/>
      <c r="L30" s="123"/>
      <c r="M30" s="121"/>
      <c r="N30" s="118"/>
      <c r="O30" s="119"/>
      <c r="P30" s="119"/>
      <c r="Q30" s="120"/>
    </row>
    <row r="31" spans="1:18" s="56" customFormat="1" ht="33" x14ac:dyDescent="0.25">
      <c r="A31" s="75">
        <v>11</v>
      </c>
      <c r="B31" s="103"/>
      <c r="C31" s="1264" t="s">
        <v>1272</v>
      </c>
      <c r="D31" s="1265"/>
      <c r="E31" s="118"/>
      <c r="F31" s="119"/>
      <c r="G31" s="119"/>
      <c r="H31" s="119"/>
      <c r="I31" s="119"/>
      <c r="J31" s="119"/>
      <c r="K31" s="119"/>
      <c r="L31" s="107"/>
      <c r="M31" s="121"/>
      <c r="N31" s="118"/>
      <c r="O31" s="119"/>
      <c r="P31" s="119"/>
      <c r="Q31" s="120"/>
    </row>
    <row r="32" spans="1:18" s="56" customFormat="1" ht="48.75" x14ac:dyDescent="0.25">
      <c r="A32" s="75">
        <v>111</v>
      </c>
      <c r="B32" s="103"/>
      <c r="C32" s="1264" t="s">
        <v>1273</v>
      </c>
      <c r="D32" s="1265"/>
      <c r="E32" s="118"/>
      <c r="F32" s="119"/>
      <c r="G32" s="119"/>
      <c r="H32" s="119"/>
      <c r="I32" s="119"/>
      <c r="J32" s="119"/>
      <c r="K32" s="119"/>
      <c r="L32" s="107"/>
      <c r="M32" s="121"/>
      <c r="N32" s="118"/>
      <c r="O32" s="119"/>
      <c r="P32" s="119"/>
      <c r="Q32" s="120"/>
    </row>
    <row r="33" spans="1:18" s="56" customFormat="1" ht="64.5" x14ac:dyDescent="0.25">
      <c r="A33" s="75">
        <v>1111</v>
      </c>
      <c r="B33" s="103"/>
      <c r="C33" s="1557" t="s">
        <v>1274</v>
      </c>
      <c r="D33" s="1265"/>
      <c r="E33" s="118"/>
      <c r="F33" s="119"/>
      <c r="G33" s="119"/>
      <c r="H33" s="119"/>
      <c r="I33" s="119"/>
      <c r="J33" s="119"/>
      <c r="K33" s="119"/>
      <c r="L33" s="107"/>
      <c r="M33" s="121"/>
      <c r="N33" s="118"/>
      <c r="O33" s="119"/>
      <c r="P33" s="119"/>
      <c r="Q33" s="120"/>
    </row>
    <row r="34" spans="1:18" s="56" customFormat="1" ht="96" x14ac:dyDescent="0.25">
      <c r="A34" s="75">
        <v>111111</v>
      </c>
      <c r="B34" s="103"/>
      <c r="C34" s="1264" t="s">
        <v>1275</v>
      </c>
      <c r="D34" s="1265"/>
      <c r="E34" s="118"/>
      <c r="F34" s="119"/>
      <c r="G34" s="119"/>
      <c r="H34" s="119"/>
      <c r="I34" s="119"/>
      <c r="J34" s="119"/>
      <c r="K34" s="119"/>
      <c r="L34" s="107"/>
      <c r="M34" s="121"/>
      <c r="N34" s="118"/>
      <c r="O34" s="119"/>
      <c r="P34" s="119"/>
      <c r="Q34" s="120"/>
    </row>
    <row r="35" spans="1:18" s="56" customFormat="1" ht="48.75" x14ac:dyDescent="0.25">
      <c r="A35" s="75">
        <v>111</v>
      </c>
      <c r="B35" s="103"/>
      <c r="C35" s="1557" t="s">
        <v>1276</v>
      </c>
      <c r="D35" s="1265"/>
      <c r="E35" s="118"/>
      <c r="F35" s="119"/>
      <c r="G35" s="119"/>
      <c r="H35" s="119"/>
      <c r="I35" s="119"/>
      <c r="J35" s="119"/>
      <c r="K35" s="119"/>
      <c r="L35" s="107"/>
      <c r="M35" s="121"/>
      <c r="N35" s="118"/>
      <c r="O35" s="119"/>
      <c r="P35" s="119"/>
      <c r="Q35" s="120"/>
    </row>
    <row r="36" spans="1:18" s="56" customFormat="1" ht="48.75" x14ac:dyDescent="0.25">
      <c r="A36" s="75">
        <v>111</v>
      </c>
      <c r="B36" s="103"/>
      <c r="C36" s="1264" t="s">
        <v>1277</v>
      </c>
      <c r="D36" s="1265"/>
      <c r="E36" s="118"/>
      <c r="F36" s="119"/>
      <c r="G36" s="119"/>
      <c r="H36" s="119"/>
      <c r="I36" s="119"/>
      <c r="J36" s="119"/>
      <c r="K36" s="119"/>
      <c r="L36" s="107"/>
      <c r="M36" s="121"/>
      <c r="N36" s="118"/>
      <c r="O36" s="119"/>
      <c r="P36" s="119"/>
      <c r="Q36" s="120"/>
    </row>
    <row r="37" spans="1:18" s="56" customFormat="1" ht="48.75" x14ac:dyDescent="0.25">
      <c r="A37" s="75">
        <v>111</v>
      </c>
      <c r="B37" s="103"/>
      <c r="C37" s="1264" t="s">
        <v>1278</v>
      </c>
      <c r="D37" s="1265"/>
      <c r="E37" s="118"/>
      <c r="F37" s="119"/>
      <c r="G37" s="119"/>
      <c r="H37" s="119"/>
      <c r="I37" s="119"/>
      <c r="J37" s="119"/>
      <c r="K37" s="119"/>
      <c r="L37" s="107"/>
      <c r="M37" s="121"/>
      <c r="N37" s="118"/>
      <c r="O37" s="119"/>
      <c r="P37" s="119"/>
      <c r="Q37" s="120"/>
    </row>
    <row r="38" spans="1:18" s="56" customFormat="1" ht="48.75" x14ac:dyDescent="0.25">
      <c r="A38" s="75">
        <v>111</v>
      </c>
      <c r="B38" s="103"/>
      <c r="C38" s="1264" t="s">
        <v>1279</v>
      </c>
      <c r="D38" s="1265"/>
      <c r="E38" s="118"/>
      <c r="F38" s="119"/>
      <c r="G38" s="119"/>
      <c r="H38" s="119"/>
      <c r="I38" s="119"/>
      <c r="J38" s="119"/>
      <c r="K38" s="119"/>
      <c r="L38" s="107"/>
      <c r="M38" s="121"/>
      <c r="N38" s="118"/>
      <c r="O38" s="119"/>
      <c r="P38" s="119"/>
      <c r="Q38" s="120"/>
    </row>
    <row r="39" spans="1:18" s="56" customFormat="1" ht="33" x14ac:dyDescent="0.25">
      <c r="A39" s="75">
        <v>11</v>
      </c>
      <c r="B39" s="103"/>
      <c r="C39" s="1264" t="s">
        <v>1280</v>
      </c>
      <c r="D39" s="1265"/>
      <c r="E39" s="118"/>
      <c r="F39" s="119"/>
      <c r="G39" s="119"/>
      <c r="H39" s="119"/>
      <c r="I39" s="119"/>
      <c r="J39" s="119"/>
      <c r="K39" s="119"/>
      <c r="L39" s="107"/>
      <c r="M39" s="121"/>
      <c r="N39" s="118"/>
      <c r="O39" s="119"/>
      <c r="P39" s="119"/>
      <c r="Q39" s="120"/>
    </row>
    <row r="40" spans="1:18" s="56" customFormat="1" ht="96" x14ac:dyDescent="0.25">
      <c r="A40" s="75">
        <v>111111</v>
      </c>
      <c r="B40" s="103"/>
      <c r="C40" s="1264" t="s">
        <v>1281</v>
      </c>
      <c r="D40" s="1265"/>
      <c r="E40" s="118"/>
      <c r="F40" s="119"/>
      <c r="G40" s="119"/>
      <c r="H40" s="119"/>
      <c r="I40" s="119"/>
      <c r="J40" s="119"/>
      <c r="K40" s="119"/>
      <c r="L40" s="107"/>
      <c r="M40" s="121"/>
      <c r="N40" s="118"/>
      <c r="O40" s="119"/>
      <c r="P40" s="119"/>
      <c r="Q40" s="120"/>
    </row>
    <row r="41" spans="1:18" s="56" customFormat="1" ht="64.5" x14ac:dyDescent="0.25">
      <c r="A41" s="75">
        <v>1111</v>
      </c>
      <c r="B41" s="103"/>
      <c r="C41" s="1264" t="s">
        <v>1282</v>
      </c>
      <c r="D41" s="1265"/>
      <c r="E41" s="118"/>
      <c r="F41" s="119"/>
      <c r="G41" s="119"/>
      <c r="H41" s="119"/>
      <c r="I41" s="119"/>
      <c r="J41" s="119"/>
      <c r="K41" s="119"/>
      <c r="L41" s="107"/>
      <c r="M41" s="121"/>
      <c r="N41" s="118"/>
      <c r="O41" s="119"/>
      <c r="P41" s="119"/>
      <c r="Q41" s="120"/>
    </row>
    <row r="42" spans="1:18" s="56" customFormat="1" ht="48.75" x14ac:dyDescent="0.25">
      <c r="A42" s="75">
        <v>111</v>
      </c>
      <c r="B42" s="103"/>
      <c r="C42" s="1264" t="s">
        <v>1283</v>
      </c>
      <c r="D42" s="1265"/>
      <c r="E42" s="118"/>
      <c r="F42" s="119"/>
      <c r="G42" s="119"/>
      <c r="H42" s="119"/>
      <c r="I42" s="119"/>
      <c r="J42" s="119"/>
      <c r="K42" s="119"/>
      <c r="L42" s="107"/>
      <c r="M42" s="121"/>
      <c r="N42" s="118"/>
      <c r="O42" s="119"/>
      <c r="P42" s="119"/>
      <c r="Q42" s="120"/>
    </row>
    <row r="43" spans="1:18" s="56" customFormat="1" ht="96" x14ac:dyDescent="0.25">
      <c r="A43" s="75">
        <v>111111</v>
      </c>
      <c r="B43" s="103"/>
      <c r="C43" s="1264" t="s">
        <v>2258</v>
      </c>
      <c r="D43" s="1265"/>
      <c r="E43" s="118"/>
      <c r="F43" s="119"/>
      <c r="G43" s="119"/>
      <c r="H43" s="119"/>
      <c r="I43" s="119"/>
      <c r="J43" s="119"/>
      <c r="K43" s="119"/>
      <c r="L43" s="107"/>
      <c r="M43" s="121"/>
      <c r="N43" s="118"/>
      <c r="O43" s="119"/>
      <c r="P43" s="119"/>
      <c r="Q43" s="120"/>
    </row>
    <row r="44" spans="1:18" s="56" customFormat="1" ht="16.5" thickBot="1" x14ac:dyDescent="0.3">
      <c r="A44" s="75"/>
      <c r="B44" s="103"/>
      <c r="C44" s="1206"/>
      <c r="D44" s="1207"/>
      <c r="E44" s="124"/>
      <c r="F44" s="125"/>
      <c r="G44" s="125"/>
      <c r="H44" s="125"/>
      <c r="I44" s="125"/>
      <c r="J44" s="125"/>
      <c r="K44" s="125"/>
      <c r="L44" s="126"/>
      <c r="M44" s="127"/>
      <c r="N44" s="124"/>
      <c r="O44" s="125"/>
      <c r="P44" s="125"/>
      <c r="Q44" s="128"/>
      <c r="R44"/>
    </row>
    <row r="45" spans="1:18" s="56" customFormat="1" ht="16.5" thickBot="1" x14ac:dyDescent="0.3">
      <c r="A45" s="75"/>
      <c r="C45" s="1208" t="s">
        <v>236</v>
      </c>
      <c r="D45" s="1208"/>
      <c r="Q45" s="129"/>
      <c r="R45"/>
    </row>
    <row r="46" spans="1:18" s="56" customFormat="1" ht="49.5" thickBot="1" x14ac:dyDescent="0.3">
      <c r="A46" s="75">
        <v>111</v>
      </c>
      <c r="C46" s="1182"/>
      <c r="D46" s="1183"/>
      <c r="E46" s="1183"/>
      <c r="F46" s="1183"/>
      <c r="G46" s="1183"/>
      <c r="H46" s="1183"/>
      <c r="I46" s="1183"/>
      <c r="J46" s="1183"/>
      <c r="K46" s="1183"/>
      <c r="L46" s="1183"/>
      <c r="M46" s="1183"/>
      <c r="N46" s="1183"/>
      <c r="O46" s="1183"/>
      <c r="P46" s="1183"/>
      <c r="Q46" s="1184"/>
      <c r="R46"/>
    </row>
    <row r="47" spans="1:18" s="56" customFormat="1" ht="15.75" x14ac:dyDescent="0.25">
      <c r="A47" s="75"/>
      <c r="Q47" s="129"/>
      <c r="R47"/>
    </row>
    <row r="48" spans="1:18" s="56" customFormat="1" ht="15.75" x14ac:dyDescent="0.25">
      <c r="A48" s="75"/>
      <c r="Q48" s="129"/>
      <c r="R48"/>
    </row>
    <row r="49" spans="1:18" s="56" customFormat="1" ht="15.75" x14ac:dyDescent="0.25">
      <c r="A49" s="75"/>
      <c r="Q49" s="129"/>
      <c r="R49"/>
    </row>
    <row r="50" spans="1:18" s="56" customFormat="1" ht="15.75" x14ac:dyDescent="0.25">
      <c r="A50" s="75"/>
      <c r="Q50" s="129"/>
      <c r="R50"/>
    </row>
    <row r="51" spans="1:18" s="56" customFormat="1" ht="15.75" x14ac:dyDescent="0.25">
      <c r="A51" s="75"/>
      <c r="Q51" s="129"/>
      <c r="R51"/>
    </row>
  </sheetData>
  <mergeCells count="50">
    <mergeCell ref="C45:D45"/>
    <mergeCell ref="C46:Q46"/>
    <mergeCell ref="C41:D41"/>
    <mergeCell ref="C42:D42"/>
    <mergeCell ref="C43:D43"/>
    <mergeCell ref="C44:D44"/>
    <mergeCell ref="C40:D40"/>
    <mergeCell ref="C29:D29"/>
    <mergeCell ref="C30:D30"/>
    <mergeCell ref="C31:D31"/>
    <mergeCell ref="C32:D32"/>
    <mergeCell ref="C33:D33"/>
    <mergeCell ref="C35:D35"/>
    <mergeCell ref="C36:D36"/>
    <mergeCell ref="C37:D37"/>
    <mergeCell ref="C38:D38"/>
    <mergeCell ref="C39:D39"/>
    <mergeCell ref="B9:C10"/>
    <mergeCell ref="D9:Q9"/>
    <mergeCell ref="D10:Q10"/>
    <mergeCell ref="B12:D12"/>
    <mergeCell ref="C18:D19"/>
    <mergeCell ref="E18:K18"/>
    <mergeCell ref="L18:M19"/>
    <mergeCell ref="N18:P18"/>
    <mergeCell ref="Q18:Q19"/>
    <mergeCell ref="C20:D20"/>
    <mergeCell ref="C21:D21"/>
    <mergeCell ref="C22:D22"/>
    <mergeCell ref="C23:D23"/>
    <mergeCell ref="C34:D34"/>
    <mergeCell ref="C24:D24"/>
    <mergeCell ref="C25:D25"/>
    <mergeCell ref="C26:D26"/>
    <mergeCell ref="C27:D27"/>
    <mergeCell ref="C28:D28"/>
    <mergeCell ref="D1:P1"/>
    <mergeCell ref="D2:P2"/>
    <mergeCell ref="H6:K6"/>
    <mergeCell ref="N6:P6"/>
    <mergeCell ref="H7:K7"/>
    <mergeCell ref="L7:M7"/>
    <mergeCell ref="N7:P7"/>
    <mergeCell ref="Q2:Q4"/>
    <mergeCell ref="P3:P4"/>
    <mergeCell ref="H5:K5"/>
    <mergeCell ref="N5:P5"/>
    <mergeCell ref="H8:K8"/>
    <mergeCell ref="L8:M8"/>
    <mergeCell ref="N8:P8"/>
  </mergeCells>
  <conditionalFormatting sqref="C21:D43">
    <cfRule type="duplicateValues" dxfId="7" priority="1"/>
    <cfRule type="duplicateValues" dxfId="6" priority="2"/>
  </conditionalFormatting>
  <dataValidations count="1">
    <dataValidation type="list" allowBlank="1" showInputMessage="1" showErrorMessage="1" sqref="Q21:Q43" xr:uid="{00000000-0002-0000-5400-000000000000}">
      <formula1>$I$13:$I$15</formula1>
    </dataValidation>
  </dataValidations>
  <pageMargins left="0.7" right="0.7" top="0.75" bottom="0.75" header="0.3" footer="0.3"/>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FF9900"/>
  </sheetPr>
  <dimension ref="A1:X44"/>
  <sheetViews>
    <sheetView topLeftCell="A10" workbookViewId="0">
      <selection activeCell="D7" sqref="D7"/>
    </sheetView>
  </sheetViews>
  <sheetFormatPr baseColWidth="10" defaultColWidth="11.42578125" defaultRowHeight="15" x14ac:dyDescent="0.25"/>
  <cols>
    <col min="1" max="1" width="1.7109375" style="133" customWidth="1"/>
    <col min="2" max="2" width="3.28515625" style="134" bestFit="1" customWidth="1"/>
    <col min="3" max="3" width="21.7109375" style="135" customWidth="1"/>
    <col min="4" max="4" width="62.85546875" style="135" customWidth="1"/>
    <col min="5" max="5" width="7" style="102" customWidth="1"/>
    <col min="6" max="6" width="5.42578125" style="102" customWidth="1"/>
    <col min="7" max="7" width="5.140625" style="102" customWidth="1"/>
    <col min="8" max="8" width="4.28515625" style="102" customWidth="1"/>
    <col min="9" max="9" width="6.5703125" style="102" customWidth="1"/>
    <col min="10" max="10" width="24.8554687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304</v>
      </c>
      <c r="E2" s="145"/>
      <c r="F2" s="146"/>
      <c r="G2" s="146"/>
      <c r="H2" s="146"/>
      <c r="I2" s="146" t="s">
        <v>309</v>
      </c>
      <c r="J2" s="153" t="s">
        <v>2516</v>
      </c>
      <c r="K2" s="160"/>
    </row>
    <row r="3" spans="1:14" ht="20.25" x14ac:dyDescent="0.3">
      <c r="B3" s="159"/>
      <c r="C3" s="239"/>
      <c r="D3" s="147" t="s">
        <v>3078</v>
      </c>
      <c r="E3" s="145"/>
      <c r="F3" s="145"/>
      <c r="G3" s="145"/>
      <c r="H3" s="145"/>
      <c r="I3" s="145"/>
      <c r="J3" s="154"/>
      <c r="K3" s="145"/>
    </row>
    <row r="4" spans="1:14" s="56" customFormat="1" ht="15.75" x14ac:dyDescent="0.25">
      <c r="A4" s="133"/>
      <c r="B4" s="161"/>
      <c r="C4" s="240" t="s">
        <v>86</v>
      </c>
      <c r="D4" s="72" t="s">
        <v>1259</v>
      </c>
      <c r="E4" s="149"/>
      <c r="F4" s="165"/>
      <c r="G4" s="165"/>
      <c r="H4" s="165"/>
      <c r="I4" s="165"/>
      <c r="J4" s="155"/>
      <c r="K4" s="149"/>
      <c r="N4" s="144"/>
    </row>
    <row r="5" spans="1:14" s="56" customFormat="1" ht="15.75" x14ac:dyDescent="0.25">
      <c r="A5" s="133"/>
      <c r="B5" s="161"/>
      <c r="C5" s="240" t="s">
        <v>305</v>
      </c>
      <c r="D5" s="149" t="s">
        <v>306</v>
      </c>
      <c r="E5" s="1139" t="s">
        <v>307</v>
      </c>
      <c r="F5" s="1139"/>
      <c r="G5" s="1140" t="s">
        <v>315</v>
      </c>
      <c r="H5" s="1140"/>
      <c r="I5" s="1140"/>
      <c r="J5" s="1014" t="s">
        <v>3135</v>
      </c>
      <c r="K5" s="148"/>
      <c r="N5" s="144"/>
    </row>
    <row r="6" spans="1:14" s="56" customFormat="1" ht="15.75" x14ac:dyDescent="0.25">
      <c r="A6" s="133"/>
      <c r="B6" s="161"/>
      <c r="C6" s="241" t="s">
        <v>302</v>
      </c>
      <c r="D6" s="150" t="s">
        <v>151</v>
      </c>
      <c r="E6" s="1141">
        <v>45163</v>
      </c>
      <c r="F6" s="1141"/>
      <c r="G6" s="166" t="s">
        <v>311</v>
      </c>
      <c r="H6" s="166"/>
      <c r="I6" s="224">
        <v>1</v>
      </c>
      <c r="J6" s="246" t="s">
        <v>308</v>
      </c>
      <c r="K6" s="162"/>
    </row>
    <row r="7" spans="1:14" s="56" customFormat="1" ht="15.75" x14ac:dyDescent="0.25">
      <c r="A7" s="133"/>
      <c r="B7" s="161"/>
      <c r="C7" s="241" t="s">
        <v>88</v>
      </c>
      <c r="D7" s="150" t="s">
        <v>152</v>
      </c>
      <c r="E7" s="1141">
        <f>+E6+10</f>
        <v>45173</v>
      </c>
      <c r="F7" s="1141"/>
      <c r="G7" s="167" t="s">
        <v>312</v>
      </c>
      <c r="H7" s="167"/>
      <c r="I7" s="224">
        <v>0</v>
      </c>
      <c r="J7" s="247"/>
      <c r="K7" s="163"/>
    </row>
    <row r="8" spans="1:14" ht="15.75" thickBot="1" x14ac:dyDescent="0.3">
      <c r="B8" s="159"/>
      <c r="C8" s="304"/>
      <c r="D8" s="156"/>
      <c r="E8" s="157"/>
      <c r="F8" s="157"/>
      <c r="G8" s="243" t="s">
        <v>313</v>
      </c>
      <c r="H8" s="243"/>
      <c r="I8" s="244" t="s">
        <v>314</v>
      </c>
      <c r="J8" s="158"/>
      <c r="K8" s="143"/>
    </row>
    <row r="9" spans="1:14" ht="15.75" thickBot="1" x14ac:dyDescent="0.3">
      <c r="B9" s="159"/>
      <c r="C9" s="164"/>
      <c r="D9" s="164"/>
      <c r="E9" s="143"/>
      <c r="G9" s="168"/>
      <c r="H9" s="168"/>
      <c r="I9" s="225"/>
      <c r="J9" s="143"/>
      <c r="K9" s="143"/>
    </row>
    <row r="10" spans="1:14" ht="15.75" thickBot="1" x14ac:dyDescent="0.3">
      <c r="C10" s="1270" t="s">
        <v>301</v>
      </c>
      <c r="D10" s="1271"/>
      <c r="E10" s="1274" t="s">
        <v>244</v>
      </c>
      <c r="F10" s="1276" t="s">
        <v>318</v>
      </c>
      <c r="G10" s="1276"/>
      <c r="H10" s="1276"/>
      <c r="I10" s="1277" t="s">
        <v>245</v>
      </c>
      <c r="J10" s="1278"/>
    </row>
    <row r="11" spans="1:14" s="132" customFormat="1" thickBot="1" x14ac:dyDescent="0.25">
      <c r="A11" s="136"/>
      <c r="B11" s="137"/>
      <c r="C11" s="1272"/>
      <c r="D11" s="1273"/>
      <c r="E11" s="1275"/>
      <c r="F11" s="237" t="s">
        <v>311</v>
      </c>
      <c r="G11" s="237" t="s">
        <v>312</v>
      </c>
      <c r="H11" s="237" t="s">
        <v>313</v>
      </c>
      <c r="I11" s="1279"/>
      <c r="J11" s="1280"/>
      <c r="K11" s="198"/>
    </row>
    <row r="12" spans="1:14" s="132" customFormat="1" ht="14.25" x14ac:dyDescent="0.2">
      <c r="A12" s="136"/>
      <c r="B12" s="137"/>
      <c r="C12" s="1281"/>
      <c r="D12" s="1282"/>
      <c r="E12" s="140"/>
      <c r="F12" s="140"/>
      <c r="G12" s="141"/>
      <c r="H12" s="141"/>
      <c r="I12" s="199"/>
      <c r="J12" s="230"/>
      <c r="K12" s="233"/>
    </row>
    <row r="13" spans="1:14" ht="17.25" x14ac:dyDescent="0.25">
      <c r="A13" s="75">
        <v>1</v>
      </c>
      <c r="B13" s="998"/>
      <c r="C13" s="1502" t="s">
        <v>1284</v>
      </c>
      <c r="D13" s="1503"/>
      <c r="E13" s="138" t="s">
        <v>311</v>
      </c>
      <c r="F13" s="139">
        <f t="shared" ref="F13:F25" si="0">SUMIF(E13,G$6,I$6)</f>
        <v>1</v>
      </c>
      <c r="G13" s="142">
        <f t="shared" ref="G13:G25" si="1">SUMIF(G$7,E13,I$6)</f>
        <v>0</v>
      </c>
      <c r="H13" s="142">
        <f t="shared" ref="H13:H25" si="2">SUMIF(E13,G$8,I$6)</f>
        <v>0</v>
      </c>
      <c r="I13" s="302"/>
      <c r="J13" s="303"/>
      <c r="K13" s="169"/>
    </row>
    <row r="14" spans="1:14" ht="33" x14ac:dyDescent="0.25">
      <c r="A14" s="75">
        <v>11</v>
      </c>
      <c r="B14" s="998"/>
      <c r="C14" s="1502" t="s">
        <v>1285</v>
      </c>
      <c r="D14" s="1503"/>
      <c r="E14" s="138"/>
      <c r="F14" s="139">
        <f t="shared" si="0"/>
        <v>0</v>
      </c>
      <c r="G14" s="142">
        <f t="shared" si="1"/>
        <v>0</v>
      </c>
      <c r="H14" s="142">
        <f t="shared" si="2"/>
        <v>0</v>
      </c>
      <c r="I14" s="302"/>
      <c r="J14" s="303"/>
      <c r="K14" s="169"/>
    </row>
    <row r="15" spans="1:14" ht="33" x14ac:dyDescent="0.25">
      <c r="A15" s="75">
        <v>11</v>
      </c>
      <c r="B15" s="998"/>
      <c r="C15" s="1502" t="s">
        <v>1286</v>
      </c>
      <c r="D15" s="1503"/>
      <c r="E15" s="138"/>
      <c r="F15" s="139">
        <f t="shared" si="0"/>
        <v>0</v>
      </c>
      <c r="G15" s="142">
        <f t="shared" si="1"/>
        <v>0</v>
      </c>
      <c r="H15" s="142">
        <f t="shared" si="2"/>
        <v>0</v>
      </c>
      <c r="I15" s="302"/>
      <c r="J15" s="303"/>
      <c r="K15" s="169"/>
    </row>
    <row r="16" spans="1:14" ht="33" x14ac:dyDescent="0.25">
      <c r="A16" s="75">
        <v>11</v>
      </c>
      <c r="B16" s="998"/>
      <c r="C16" s="1502" t="s">
        <v>1287</v>
      </c>
      <c r="D16" s="1503"/>
      <c r="E16" s="138"/>
      <c r="F16" s="139">
        <f t="shared" si="0"/>
        <v>0</v>
      </c>
      <c r="G16" s="142">
        <f t="shared" si="1"/>
        <v>0</v>
      </c>
      <c r="H16" s="142">
        <f t="shared" si="2"/>
        <v>0</v>
      </c>
      <c r="I16" s="302"/>
      <c r="J16" s="303"/>
      <c r="K16" s="169"/>
    </row>
    <row r="17" spans="1:22" ht="33" x14ac:dyDescent="0.25">
      <c r="A17" s="75">
        <v>11</v>
      </c>
      <c r="B17" s="998"/>
      <c r="C17" s="1502" t="s">
        <v>1288</v>
      </c>
      <c r="D17" s="1503"/>
      <c r="E17" s="138"/>
      <c r="F17" s="139">
        <f t="shared" si="0"/>
        <v>0</v>
      </c>
      <c r="G17" s="142">
        <f t="shared" si="1"/>
        <v>0</v>
      </c>
      <c r="H17" s="142">
        <f t="shared" si="2"/>
        <v>0</v>
      </c>
      <c r="I17" s="302"/>
      <c r="J17" s="303"/>
      <c r="K17" s="169"/>
    </row>
    <row r="18" spans="1:22" ht="17.25" x14ac:dyDescent="0.25">
      <c r="A18" s="75">
        <v>1</v>
      </c>
      <c r="B18" s="998"/>
      <c r="C18" s="1502" t="s">
        <v>1289</v>
      </c>
      <c r="D18" s="1503"/>
      <c r="E18" s="138"/>
      <c r="F18" s="139">
        <f t="shared" si="0"/>
        <v>0</v>
      </c>
      <c r="G18" s="142">
        <f t="shared" si="1"/>
        <v>0</v>
      </c>
      <c r="H18" s="142">
        <f t="shared" si="2"/>
        <v>0</v>
      </c>
      <c r="I18" s="302"/>
      <c r="J18" s="303"/>
      <c r="K18" s="169"/>
    </row>
    <row r="19" spans="1:22" ht="33" x14ac:dyDescent="0.25">
      <c r="A19" s="75">
        <v>11</v>
      </c>
      <c r="B19" s="998"/>
      <c r="C19" s="1502" t="s">
        <v>1290</v>
      </c>
      <c r="D19" s="1503"/>
      <c r="E19" s="138"/>
      <c r="F19" s="139">
        <f t="shared" si="0"/>
        <v>0</v>
      </c>
      <c r="G19" s="142">
        <f t="shared" si="1"/>
        <v>0</v>
      </c>
      <c r="H19" s="142">
        <f t="shared" si="2"/>
        <v>0</v>
      </c>
      <c r="I19" s="302"/>
      <c r="J19" s="303"/>
      <c r="K19" s="169"/>
    </row>
    <row r="20" spans="1:22" ht="33" x14ac:dyDescent="0.25">
      <c r="A20" s="75">
        <v>11</v>
      </c>
      <c r="B20" s="998"/>
      <c r="C20" s="1502" t="s">
        <v>1291</v>
      </c>
      <c r="D20" s="1503"/>
      <c r="E20" s="138"/>
      <c r="F20" s="139">
        <f t="shared" si="0"/>
        <v>0</v>
      </c>
      <c r="G20" s="142">
        <f t="shared" si="1"/>
        <v>0</v>
      </c>
      <c r="H20" s="142">
        <f t="shared" si="2"/>
        <v>0</v>
      </c>
      <c r="I20" s="302"/>
      <c r="J20" s="303"/>
      <c r="K20" s="169"/>
    </row>
    <row r="21" spans="1:22" ht="33" x14ac:dyDescent="0.25">
      <c r="A21" s="75">
        <v>11</v>
      </c>
      <c r="B21" s="998"/>
      <c r="C21" s="1502" t="s">
        <v>1292</v>
      </c>
      <c r="D21" s="1503"/>
      <c r="E21" s="138"/>
      <c r="F21" s="139">
        <f t="shared" si="0"/>
        <v>0</v>
      </c>
      <c r="G21" s="142">
        <f t="shared" si="1"/>
        <v>0</v>
      </c>
      <c r="H21" s="142">
        <f t="shared" si="2"/>
        <v>0</v>
      </c>
      <c r="I21" s="302"/>
      <c r="J21" s="303"/>
      <c r="K21" s="169"/>
    </row>
    <row r="22" spans="1:22" ht="33" x14ac:dyDescent="0.25">
      <c r="A22" s="75">
        <v>11</v>
      </c>
      <c r="B22" s="998"/>
      <c r="C22" s="1502" t="s">
        <v>1293</v>
      </c>
      <c r="D22" s="1503"/>
      <c r="E22" s="138" t="s">
        <v>312</v>
      </c>
      <c r="F22" s="139">
        <f t="shared" si="0"/>
        <v>0</v>
      </c>
      <c r="G22" s="142">
        <f t="shared" si="1"/>
        <v>1</v>
      </c>
      <c r="H22" s="142">
        <f t="shared" si="2"/>
        <v>0</v>
      </c>
      <c r="I22" s="302"/>
      <c r="J22" s="303"/>
      <c r="K22" s="169"/>
    </row>
    <row r="23" spans="1:22" ht="33" x14ac:dyDescent="0.25">
      <c r="A23" s="75">
        <v>11</v>
      </c>
      <c r="B23" s="998"/>
      <c r="C23" s="1502" t="s">
        <v>1294</v>
      </c>
      <c r="D23" s="1503"/>
      <c r="E23" s="138"/>
      <c r="F23" s="139">
        <f t="shared" si="0"/>
        <v>0</v>
      </c>
      <c r="G23" s="142">
        <f t="shared" si="1"/>
        <v>0</v>
      </c>
      <c r="H23" s="142">
        <f t="shared" si="2"/>
        <v>0</v>
      </c>
      <c r="I23" s="302"/>
      <c r="J23" s="303"/>
      <c r="K23" s="169"/>
    </row>
    <row r="24" spans="1:22" ht="33" x14ac:dyDescent="0.25">
      <c r="A24" s="75">
        <v>11</v>
      </c>
      <c r="B24" s="998"/>
      <c r="C24" s="1502" t="s">
        <v>1295</v>
      </c>
      <c r="D24" s="1503"/>
      <c r="E24" s="138"/>
      <c r="F24" s="139">
        <f t="shared" si="0"/>
        <v>0</v>
      </c>
      <c r="G24" s="142">
        <f t="shared" si="1"/>
        <v>0</v>
      </c>
      <c r="H24" s="142">
        <f t="shared" si="2"/>
        <v>0</v>
      </c>
      <c r="I24" s="302"/>
      <c r="J24" s="303"/>
      <c r="K24" s="169"/>
    </row>
    <row r="25" spans="1:22" ht="16.5" thickBot="1" x14ac:dyDescent="0.3">
      <c r="A25" s="75"/>
      <c r="B25" s="998"/>
      <c r="C25" s="1558"/>
      <c r="D25" s="1559"/>
      <c r="E25" s="115"/>
      <c r="F25" s="231">
        <f t="shared" si="0"/>
        <v>0</v>
      </c>
      <c r="G25" s="232">
        <f t="shared" si="1"/>
        <v>0</v>
      </c>
      <c r="H25" s="232">
        <f t="shared" si="2"/>
        <v>0</v>
      </c>
      <c r="I25" s="1290"/>
      <c r="J25" s="1291"/>
      <c r="K25" s="169"/>
    </row>
    <row r="26" spans="1:22" ht="22.5" x14ac:dyDescent="0.3">
      <c r="C26" s="164"/>
      <c r="D26" s="164"/>
      <c r="E26" s="143"/>
      <c r="F26" s="198" t="s">
        <v>311</v>
      </c>
      <c r="G26" s="198" t="s">
        <v>312</v>
      </c>
      <c r="H26" s="198" t="s">
        <v>313</v>
      </c>
      <c r="I26" s="226" t="s">
        <v>317</v>
      </c>
      <c r="J26" s="169"/>
      <c r="K26" s="169"/>
      <c r="L26" s="201" t="s">
        <v>319</v>
      </c>
      <c r="M26" s="201"/>
      <c r="N26" s="201"/>
      <c r="O26" s="201"/>
      <c r="P26" s="201"/>
      <c r="Q26" s="201"/>
      <c r="R26" s="201"/>
      <c r="S26" s="201"/>
      <c r="T26" s="202"/>
      <c r="U26" s="201"/>
      <c r="V26" s="201"/>
    </row>
    <row r="27" spans="1:22" ht="15.75" thickBot="1" x14ac:dyDescent="0.3">
      <c r="E27" s="102" t="s">
        <v>316</v>
      </c>
      <c r="F27" s="104">
        <f>SUM(F13:F25)</f>
        <v>1</v>
      </c>
      <c r="G27" s="104">
        <f>SUM(G13:G25)</f>
        <v>1</v>
      </c>
      <c r="H27" s="104">
        <f>SUM(H13:H25)</f>
        <v>0</v>
      </c>
      <c r="I27" s="102">
        <f>+F27+G27</f>
        <v>2</v>
      </c>
      <c r="L27" s="1292" t="s">
        <v>349</v>
      </c>
      <c r="M27" s="1292"/>
      <c r="N27" s="1292"/>
      <c r="O27" s="1292"/>
      <c r="P27" s="1292"/>
      <c r="Q27" s="195"/>
      <c r="R27" s="1292" t="s">
        <v>350</v>
      </c>
      <c r="S27" s="1292"/>
      <c r="T27" s="1292"/>
      <c r="U27" s="1292"/>
      <c r="V27" s="1292"/>
    </row>
    <row r="28" spans="1:22" ht="15.75" thickBot="1" x14ac:dyDescent="0.3">
      <c r="D28" s="180"/>
      <c r="E28" s="181"/>
      <c r="F28" s="1293">
        <f>+F27/I27</f>
        <v>0.5</v>
      </c>
      <c r="G28" s="1293">
        <f>+G27/I27</f>
        <v>0.5</v>
      </c>
      <c r="H28" s="223"/>
      <c r="I28" s="1295">
        <f>+F28+G28</f>
        <v>1</v>
      </c>
      <c r="L28" s="196"/>
      <c r="M28" s="174"/>
      <c r="N28" s="195"/>
      <c r="O28" s="195"/>
      <c r="P28" s="195"/>
      <c r="Q28" s="195"/>
      <c r="R28" s="195"/>
      <c r="S28" s="195"/>
      <c r="T28" s="203"/>
      <c r="U28" s="176"/>
      <c r="V28" s="176"/>
    </row>
    <row r="29" spans="1:22" ht="15.75" thickBot="1" x14ac:dyDescent="0.3">
      <c r="D29" s="180"/>
      <c r="E29" s="181"/>
      <c r="F29" s="1294"/>
      <c r="G29" s="1294"/>
      <c r="H29" s="223"/>
      <c r="I29" s="1296"/>
      <c r="L29" s="1297" t="s">
        <v>320</v>
      </c>
      <c r="M29" s="1298"/>
      <c r="N29" s="1298"/>
      <c r="O29" s="1298"/>
      <c r="P29" s="1299"/>
      <c r="Q29" s="195"/>
      <c r="R29" s="1297" t="s">
        <v>321</v>
      </c>
      <c r="S29" s="1298"/>
      <c r="T29" s="1300"/>
      <c r="U29" s="1298"/>
      <c r="V29" s="1299"/>
    </row>
    <row r="30" spans="1:22" ht="38.25" x14ac:dyDescent="0.25">
      <c r="C30" s="869" t="s">
        <v>2259</v>
      </c>
      <c r="D30" s="866" t="s">
        <v>2260</v>
      </c>
      <c r="E30" s="116"/>
      <c r="F30" s="186"/>
      <c r="G30" s="186"/>
      <c r="H30" s="183"/>
      <c r="I30" s="184"/>
      <c r="L30" s="216" t="s">
        <v>322</v>
      </c>
      <c r="M30" s="217" t="s">
        <v>323</v>
      </c>
      <c r="N30" s="217" t="s">
        <v>324</v>
      </c>
      <c r="O30" s="217" t="s">
        <v>325</v>
      </c>
      <c r="P30" s="218" t="s">
        <v>326</v>
      </c>
      <c r="Q30" s="219"/>
      <c r="R30" s="220" t="s">
        <v>322</v>
      </c>
      <c r="S30" s="217" t="s">
        <v>323</v>
      </c>
      <c r="T30" s="217" t="s">
        <v>327</v>
      </c>
      <c r="U30" s="217" t="s">
        <v>325</v>
      </c>
      <c r="V30" s="218" t="s">
        <v>326</v>
      </c>
    </row>
    <row r="31" spans="1:22" x14ac:dyDescent="0.25">
      <c r="D31" s="182" t="s">
        <v>324</v>
      </c>
      <c r="E31" s="193">
        <f>+G28</f>
        <v>0.5</v>
      </c>
      <c r="F31" s="186"/>
      <c r="G31" s="186"/>
      <c r="H31" s="183"/>
      <c r="I31" s="184"/>
      <c r="L31" s="205" t="s">
        <v>328</v>
      </c>
      <c r="M31" s="206" t="s">
        <v>329</v>
      </c>
      <c r="N31" s="207" t="s">
        <v>330</v>
      </c>
      <c r="O31" s="208" t="s">
        <v>331</v>
      </c>
      <c r="P31" s="189" t="s">
        <v>332</v>
      </c>
      <c r="Q31" s="204"/>
      <c r="R31" s="209" t="s">
        <v>328</v>
      </c>
      <c r="S31" s="206" t="s">
        <v>333</v>
      </c>
      <c r="T31" s="179" t="s">
        <v>334</v>
      </c>
      <c r="U31" s="208" t="s">
        <v>331</v>
      </c>
      <c r="V31" s="189" t="s">
        <v>335</v>
      </c>
    </row>
    <row r="32" spans="1:22" ht="30" x14ac:dyDescent="0.25">
      <c r="D32" s="182" t="s">
        <v>327</v>
      </c>
      <c r="E32" s="193">
        <f>+F28</f>
        <v>0.5</v>
      </c>
      <c r="F32" s="186"/>
      <c r="G32" s="186"/>
      <c r="H32" s="183"/>
      <c r="I32" s="184"/>
      <c r="L32" s="205" t="s">
        <v>336</v>
      </c>
      <c r="M32" s="206" t="s">
        <v>329</v>
      </c>
      <c r="N32" s="207" t="s">
        <v>337</v>
      </c>
      <c r="O32" s="208" t="s">
        <v>338</v>
      </c>
      <c r="P32" s="189" t="s">
        <v>339</v>
      </c>
      <c r="Q32" s="204"/>
      <c r="R32" s="209" t="s">
        <v>336</v>
      </c>
      <c r="S32" s="206" t="s">
        <v>333</v>
      </c>
      <c r="T32" s="179" t="s">
        <v>337</v>
      </c>
      <c r="U32" s="208" t="s">
        <v>338</v>
      </c>
      <c r="V32" s="189" t="s">
        <v>340</v>
      </c>
    </row>
    <row r="33" spans="1:24" ht="16.5" thickBot="1" x14ac:dyDescent="0.3">
      <c r="C33" s="227" t="s">
        <v>351</v>
      </c>
      <c r="D33" s="182"/>
      <c r="E33" s="116"/>
      <c r="F33" s="186"/>
      <c r="G33" s="186"/>
      <c r="H33" s="183"/>
      <c r="I33" s="184"/>
      <c r="J33" s="102">
        <f>990*1.12</f>
        <v>1108.8000000000002</v>
      </c>
      <c r="L33" s="210" t="s">
        <v>341</v>
      </c>
      <c r="M33" s="211" t="s">
        <v>329</v>
      </c>
      <c r="N33" s="212" t="s">
        <v>342</v>
      </c>
      <c r="O33" s="213" t="s">
        <v>343</v>
      </c>
      <c r="P33" s="214" t="s">
        <v>344</v>
      </c>
      <c r="Q33" s="204"/>
      <c r="R33" s="215" t="s">
        <v>341</v>
      </c>
      <c r="S33" s="211" t="s">
        <v>345</v>
      </c>
      <c r="T33" s="190" t="s">
        <v>346</v>
      </c>
      <c r="U33" s="213" t="s">
        <v>343</v>
      </c>
      <c r="V33" s="214" t="s">
        <v>332</v>
      </c>
    </row>
    <row r="34" spans="1:24" x14ac:dyDescent="0.25">
      <c r="D34" s="229" t="s">
        <v>352</v>
      </c>
      <c r="E34" s="116"/>
      <c r="F34" s="186"/>
      <c r="G34" s="186"/>
      <c r="H34" s="183"/>
      <c r="I34" s="184"/>
    </row>
    <row r="35" spans="1:24" x14ac:dyDescent="0.25">
      <c r="D35" s="228" t="s">
        <v>353</v>
      </c>
      <c r="E35" s="116"/>
      <c r="F35" s="186"/>
      <c r="G35" s="186"/>
      <c r="H35" s="183"/>
      <c r="I35" s="184"/>
    </row>
    <row r="36" spans="1:24" x14ac:dyDescent="0.25">
      <c r="D36" s="228" t="s">
        <v>354</v>
      </c>
      <c r="E36" s="192" t="s">
        <v>356</v>
      </c>
      <c r="F36" s="186"/>
      <c r="G36" s="186"/>
      <c r="H36" s="183"/>
      <c r="I36" s="184"/>
    </row>
    <row r="37" spans="1:24" s="170" customFormat="1" ht="16.5" customHeight="1" x14ac:dyDescent="0.3">
      <c r="A37" s="221"/>
      <c r="C37" s="191"/>
      <c r="D37" s="228" t="s">
        <v>355</v>
      </c>
      <c r="E37" s="185"/>
      <c r="F37" s="185"/>
      <c r="G37" s="185"/>
      <c r="H37" s="185"/>
      <c r="I37" s="185"/>
      <c r="K37" s="200"/>
      <c r="W37" s="200"/>
      <c r="X37" s="200"/>
    </row>
    <row r="38" spans="1:24" s="175" customFormat="1" x14ac:dyDescent="0.25">
      <c r="A38" s="197"/>
      <c r="C38" s="194" t="s">
        <v>357</v>
      </c>
      <c r="I38" s="171"/>
      <c r="J38" s="172"/>
      <c r="K38" s="172"/>
      <c r="W38" s="176"/>
      <c r="X38" s="174"/>
    </row>
    <row r="39" spans="1:24" s="175" customFormat="1" ht="46.5" x14ac:dyDescent="0.25">
      <c r="A39" s="197">
        <v>111</v>
      </c>
      <c r="C39" s="1393"/>
      <c r="D39" s="1394"/>
      <c r="E39" s="1394"/>
      <c r="F39" s="1394"/>
      <c r="G39" s="1394"/>
      <c r="H39" s="1394"/>
      <c r="I39" s="1394"/>
      <c r="J39" s="1395"/>
      <c r="K39" s="172"/>
      <c r="W39" s="176"/>
      <c r="X39" s="177"/>
    </row>
    <row r="40" spans="1:24" s="175" customFormat="1" x14ac:dyDescent="0.25">
      <c r="A40" s="197"/>
      <c r="I40" s="171"/>
      <c r="W40" s="178"/>
    </row>
    <row r="41" spans="1:24" s="173" customFormat="1" x14ac:dyDescent="0.25">
      <c r="A41" s="222"/>
      <c r="I41" s="187"/>
      <c r="W41" s="179"/>
    </row>
    <row r="42" spans="1:24" s="173" customFormat="1" x14ac:dyDescent="0.25">
      <c r="A42" s="222"/>
      <c r="I42" s="187"/>
      <c r="W42" s="188"/>
    </row>
    <row r="43" spans="1:24" s="173" customFormat="1" ht="18" customHeight="1" x14ac:dyDescent="0.25">
      <c r="A43" s="222"/>
      <c r="I43" s="187"/>
      <c r="W43" s="188"/>
    </row>
    <row r="44" spans="1:24" s="173" customFormat="1" x14ac:dyDescent="0.25">
      <c r="A44" s="222"/>
      <c r="I44" s="187"/>
      <c r="W44" s="188"/>
    </row>
  </sheetData>
  <mergeCells count="31">
    <mergeCell ref="L29:P29"/>
    <mergeCell ref="R29:V29"/>
    <mergeCell ref="C39:J39"/>
    <mergeCell ref="C25:D25"/>
    <mergeCell ref="I25:J25"/>
    <mergeCell ref="F28:F29"/>
    <mergeCell ref="G28:G29"/>
    <mergeCell ref="I28:I29"/>
    <mergeCell ref="L27:P27"/>
    <mergeCell ref="R27:V27"/>
    <mergeCell ref="C22:D22"/>
    <mergeCell ref="C23:D23"/>
    <mergeCell ref="C24:D24"/>
    <mergeCell ref="C17:D17"/>
    <mergeCell ref="C18:D18"/>
    <mergeCell ref="C19:D19"/>
    <mergeCell ref="C20:D20"/>
    <mergeCell ref="C21:D21"/>
    <mergeCell ref="C16:D16"/>
    <mergeCell ref="G5:I5"/>
    <mergeCell ref="E6:F6"/>
    <mergeCell ref="E7:F7"/>
    <mergeCell ref="C10:D11"/>
    <mergeCell ref="E10:E11"/>
    <mergeCell ref="F10:H10"/>
    <mergeCell ref="I10:J11"/>
    <mergeCell ref="C12:D12"/>
    <mergeCell ref="C13:D13"/>
    <mergeCell ref="C14:D14"/>
    <mergeCell ref="C15:D15"/>
    <mergeCell ref="E5:F5"/>
  </mergeCells>
  <conditionalFormatting sqref="C13:D24">
    <cfRule type="duplicateValues" dxfId="5" priority="611"/>
  </conditionalFormatting>
  <dataValidations count="1">
    <dataValidation type="list" allowBlank="1" showInputMessage="1" showErrorMessage="1" sqref="E13:E26" xr:uid="{00000000-0002-0000-5500-000000000000}">
      <formula1>$G$6:$G$8</formula1>
    </dataValidation>
  </dataValidations>
  <pageMargins left="0.7" right="0.7" top="0.75" bottom="0.75" header="0.3" footer="0.3"/>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FF9900"/>
  </sheetPr>
  <dimension ref="A1:X60"/>
  <sheetViews>
    <sheetView workbookViewId="0">
      <selection activeCell="K11" sqref="K11"/>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8.140625" style="135" customWidth="1"/>
    <col min="5" max="5" width="9.5703125" style="102" customWidth="1"/>
    <col min="6" max="6" width="6" style="102" customWidth="1"/>
    <col min="7" max="7" width="5.5703125" style="102" customWidth="1"/>
    <col min="8" max="8" width="5.85546875" style="102" customWidth="1"/>
    <col min="9" max="9" width="6.5703125" style="102" customWidth="1"/>
    <col min="10" max="10" width="31.14062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359</v>
      </c>
      <c r="E2" s="145"/>
      <c r="F2" s="146"/>
      <c r="G2" s="146"/>
      <c r="H2" s="146"/>
      <c r="I2" s="146" t="s">
        <v>309</v>
      </c>
      <c r="J2" s="153" t="s">
        <v>2517</v>
      </c>
      <c r="K2" s="270"/>
      <c r="L2" s="116"/>
    </row>
    <row r="3" spans="1:14" ht="20.25" x14ac:dyDescent="0.3">
      <c r="B3" s="159"/>
      <c r="C3" s="239"/>
      <c r="D3" s="147" t="s">
        <v>3078</v>
      </c>
      <c r="E3" s="145"/>
      <c r="F3" s="145"/>
      <c r="G3" s="145"/>
      <c r="H3" s="145"/>
      <c r="I3" s="145"/>
      <c r="J3" s="154"/>
      <c r="K3" s="271"/>
      <c r="L3" s="116"/>
    </row>
    <row r="4" spans="1:14" s="56" customFormat="1" ht="15.75" x14ac:dyDescent="0.25">
      <c r="A4" s="133"/>
      <c r="B4" s="161"/>
      <c r="C4" s="240" t="s">
        <v>86</v>
      </c>
      <c r="D4" s="72" t="s">
        <v>1259</v>
      </c>
      <c r="E4" s="149"/>
      <c r="F4" s="165"/>
      <c r="G4" s="165"/>
      <c r="H4" s="165"/>
      <c r="I4" s="165"/>
      <c r="J4" s="155"/>
      <c r="K4" s="272"/>
      <c r="L4" s="129"/>
      <c r="N4" s="144"/>
    </row>
    <row r="5" spans="1:14" s="56" customFormat="1" ht="15.75" x14ac:dyDescent="0.25">
      <c r="A5" s="133"/>
      <c r="B5" s="161"/>
      <c r="C5" s="240" t="s">
        <v>305</v>
      </c>
      <c r="D5" s="149" t="s">
        <v>306</v>
      </c>
      <c r="E5" s="1139" t="s">
        <v>307</v>
      </c>
      <c r="F5" s="1139"/>
      <c r="G5" s="1140" t="s">
        <v>315</v>
      </c>
      <c r="H5" s="1140"/>
      <c r="I5" s="1140"/>
      <c r="J5" s="1010" t="s">
        <v>3083</v>
      </c>
      <c r="K5" s="165"/>
      <c r="L5" s="129"/>
      <c r="N5" s="144"/>
    </row>
    <row r="6" spans="1:14" s="56" customFormat="1" ht="15.75" x14ac:dyDescent="0.25">
      <c r="A6" s="133"/>
      <c r="B6" s="161"/>
      <c r="C6" s="241" t="s">
        <v>302</v>
      </c>
      <c r="D6" s="150" t="s">
        <v>151</v>
      </c>
      <c r="E6" s="1141">
        <v>45162</v>
      </c>
      <c r="F6" s="1141"/>
      <c r="G6" s="166" t="s">
        <v>311</v>
      </c>
      <c r="H6" s="166"/>
      <c r="I6" s="224">
        <v>1</v>
      </c>
      <c r="J6" s="246" t="s">
        <v>308</v>
      </c>
      <c r="K6" s="273"/>
      <c r="L6" s="129"/>
    </row>
    <row r="7" spans="1:14" s="56" customFormat="1" ht="15.75" x14ac:dyDescent="0.25">
      <c r="A7" s="133"/>
      <c r="B7" s="161"/>
      <c r="C7" s="241" t="s">
        <v>88</v>
      </c>
      <c r="D7" s="150" t="s">
        <v>152</v>
      </c>
      <c r="E7" s="1141">
        <f>+E6+10</f>
        <v>45172</v>
      </c>
      <c r="F7" s="1141"/>
      <c r="G7" s="167" t="s">
        <v>312</v>
      </c>
      <c r="H7" s="167"/>
      <c r="I7" s="224">
        <v>0</v>
      </c>
      <c r="J7" s="247"/>
      <c r="K7" s="274"/>
      <c r="L7" s="129"/>
    </row>
    <row r="8" spans="1:14" ht="15.75" thickBot="1" x14ac:dyDescent="0.3">
      <c r="B8" s="159"/>
      <c r="C8" s="304"/>
      <c r="D8" s="156"/>
      <c r="E8" s="157"/>
      <c r="F8" s="157"/>
      <c r="G8" s="243" t="s">
        <v>313</v>
      </c>
      <c r="H8" s="243"/>
      <c r="I8" s="244" t="s">
        <v>314</v>
      </c>
      <c r="J8" s="158"/>
      <c r="K8" s="168"/>
      <c r="L8" s="116"/>
    </row>
    <row r="9" spans="1:14" ht="15.75" thickBot="1" x14ac:dyDescent="0.3">
      <c r="B9" s="159"/>
      <c r="C9" s="164"/>
      <c r="D9" s="164"/>
      <c r="E9" s="143"/>
      <c r="G9" s="168"/>
      <c r="H9" s="168"/>
      <c r="I9" s="225"/>
      <c r="J9" s="143"/>
      <c r="K9" s="168"/>
      <c r="L9" s="116"/>
    </row>
    <row r="10" spans="1:14" ht="15.75" thickBot="1" x14ac:dyDescent="0.3">
      <c r="C10" s="1270" t="s">
        <v>301</v>
      </c>
      <c r="D10" s="1271"/>
      <c r="E10" s="1274" t="s">
        <v>244</v>
      </c>
      <c r="F10" s="1276" t="s">
        <v>318</v>
      </c>
      <c r="G10" s="1276"/>
      <c r="H10" s="1276"/>
      <c r="I10" s="1277" t="s">
        <v>245</v>
      </c>
      <c r="J10" s="1278"/>
      <c r="K10" s="116"/>
      <c r="L10" s="116"/>
    </row>
    <row r="11" spans="1:14" s="132" customFormat="1" ht="14.25" x14ac:dyDescent="0.2">
      <c r="A11" s="136"/>
      <c r="B11" s="137"/>
      <c r="C11" s="1497"/>
      <c r="D11" s="1498"/>
      <c r="E11" s="1499"/>
      <c r="F11" s="285" t="s">
        <v>311</v>
      </c>
      <c r="G11" s="285" t="s">
        <v>312</v>
      </c>
      <c r="H11" s="285" t="s">
        <v>313</v>
      </c>
      <c r="I11" s="1500"/>
      <c r="J11" s="1501"/>
      <c r="K11" s="275"/>
      <c r="L11" s="276"/>
    </row>
    <row r="12" spans="1:14" ht="17.25" x14ac:dyDescent="0.25">
      <c r="A12" s="75">
        <v>1</v>
      </c>
      <c r="B12" s="998"/>
      <c r="C12" s="1518" t="s">
        <v>3043</v>
      </c>
      <c r="D12" s="1519"/>
      <c r="E12" s="138"/>
      <c r="F12" s="138">
        <f t="shared" ref="F12:F40" si="0">SUMIF(E12,G$6,I$6)</f>
        <v>0</v>
      </c>
      <c r="G12" s="138">
        <f t="shared" ref="G12:G40" si="1">SUMIF(G$7,E12,I$6)</f>
        <v>0</v>
      </c>
      <c r="H12" s="138">
        <f>SUMIF(E12,G$8,I$6)</f>
        <v>0</v>
      </c>
      <c r="I12" s="1390"/>
      <c r="J12" s="1391"/>
      <c r="K12" s="277"/>
      <c r="L12" s="278"/>
      <c r="M12" s="143"/>
    </row>
    <row r="13" spans="1:14" ht="48.75" x14ac:dyDescent="0.25">
      <c r="A13" s="75">
        <v>111</v>
      </c>
      <c r="B13" s="998"/>
      <c r="C13" s="1518" t="s">
        <v>3044</v>
      </c>
      <c r="D13" s="1519"/>
      <c r="E13" s="138"/>
      <c r="F13" s="138">
        <f t="shared" si="0"/>
        <v>0</v>
      </c>
      <c r="G13" s="138">
        <f t="shared" si="1"/>
        <v>0</v>
      </c>
      <c r="H13" s="138">
        <f t="shared" ref="H13:H40" si="2">SUMIF(E13,G$8,I$6)</f>
        <v>0</v>
      </c>
      <c r="I13" s="1390"/>
      <c r="J13" s="1391"/>
      <c r="K13" s="277"/>
      <c r="L13" s="278"/>
      <c r="M13" s="143"/>
    </row>
    <row r="14" spans="1:14" ht="33" x14ac:dyDescent="0.25">
      <c r="A14" s="75">
        <v>11</v>
      </c>
      <c r="B14" s="998"/>
      <c r="C14" s="1518" t="s">
        <v>3045</v>
      </c>
      <c r="D14" s="1519"/>
      <c r="E14" s="138"/>
      <c r="F14" s="138">
        <f t="shared" si="0"/>
        <v>0</v>
      </c>
      <c r="G14" s="138">
        <f t="shared" si="1"/>
        <v>0</v>
      </c>
      <c r="H14" s="138">
        <f t="shared" si="2"/>
        <v>0</v>
      </c>
      <c r="I14" s="1390"/>
      <c r="J14" s="1391"/>
      <c r="K14" s="277"/>
      <c r="L14" s="278"/>
      <c r="M14" s="143"/>
    </row>
    <row r="15" spans="1:14" ht="33" x14ac:dyDescent="0.25">
      <c r="A15" s="75">
        <v>11</v>
      </c>
      <c r="B15" s="998"/>
      <c r="C15" s="1518" t="s">
        <v>3046</v>
      </c>
      <c r="D15" s="1519"/>
      <c r="E15" s="138"/>
      <c r="F15" s="138">
        <f t="shared" ref="F15:F20" si="3">SUMIF(E15,G$6,I$6)</f>
        <v>0</v>
      </c>
      <c r="G15" s="138">
        <f t="shared" ref="G15:G20" si="4">SUMIF(G$7,E15,I$6)</f>
        <v>0</v>
      </c>
      <c r="H15" s="138">
        <f t="shared" ref="H15:H20" si="5">SUMIF(E15,G$8,I$6)</f>
        <v>0</v>
      </c>
      <c r="I15" s="1390"/>
      <c r="J15" s="1391"/>
      <c r="K15" s="277"/>
      <c r="L15" s="278"/>
      <c r="M15" s="143"/>
    </row>
    <row r="16" spans="1:14" ht="33" x14ac:dyDescent="0.25">
      <c r="A16" s="75">
        <v>11</v>
      </c>
      <c r="B16" s="998"/>
      <c r="C16" s="1518" t="s">
        <v>3047</v>
      </c>
      <c r="D16" s="1519"/>
      <c r="E16" s="138"/>
      <c r="F16" s="138">
        <f t="shared" si="3"/>
        <v>0</v>
      </c>
      <c r="G16" s="138">
        <f t="shared" si="4"/>
        <v>0</v>
      </c>
      <c r="H16" s="138">
        <f t="shared" si="5"/>
        <v>0</v>
      </c>
      <c r="I16" s="1390"/>
      <c r="J16" s="1391"/>
      <c r="K16" s="277"/>
      <c r="L16" s="278"/>
      <c r="M16" s="143"/>
    </row>
    <row r="17" spans="1:13" ht="48.75" x14ac:dyDescent="0.25">
      <c r="A17" s="75">
        <v>111</v>
      </c>
      <c r="B17" s="998"/>
      <c r="C17" s="1518" t="s">
        <v>3048</v>
      </c>
      <c r="D17" s="1519"/>
      <c r="E17" s="138"/>
      <c r="F17" s="138">
        <f t="shared" si="3"/>
        <v>0</v>
      </c>
      <c r="G17" s="138">
        <f t="shared" si="4"/>
        <v>0</v>
      </c>
      <c r="H17" s="138">
        <f t="shared" si="5"/>
        <v>0</v>
      </c>
      <c r="I17" s="1390"/>
      <c r="J17" s="1391"/>
      <c r="K17" s="277"/>
      <c r="L17" s="278"/>
      <c r="M17" s="143"/>
    </row>
    <row r="18" spans="1:13" ht="17.25" x14ac:dyDescent="0.25">
      <c r="A18" s="75">
        <v>1</v>
      </c>
      <c r="B18" s="998"/>
      <c r="C18" s="1518" t="s">
        <v>3049</v>
      </c>
      <c r="D18" s="1519"/>
      <c r="E18" s="138"/>
      <c r="F18" s="138">
        <f t="shared" si="3"/>
        <v>0</v>
      </c>
      <c r="G18" s="138">
        <f t="shared" si="4"/>
        <v>0</v>
      </c>
      <c r="H18" s="138">
        <f t="shared" si="5"/>
        <v>0</v>
      </c>
      <c r="I18" s="1390"/>
      <c r="J18" s="1391"/>
      <c r="K18" s="277"/>
      <c r="L18" s="278"/>
      <c r="M18" s="143"/>
    </row>
    <row r="19" spans="1:13" ht="17.25" x14ac:dyDescent="0.25">
      <c r="A19" s="75">
        <v>1</v>
      </c>
      <c r="B19" s="998"/>
      <c r="C19" s="1518" t="s">
        <v>3050</v>
      </c>
      <c r="D19" s="1519"/>
      <c r="E19" s="138"/>
      <c r="F19" s="138">
        <f t="shared" si="3"/>
        <v>0</v>
      </c>
      <c r="G19" s="138">
        <f t="shared" si="4"/>
        <v>0</v>
      </c>
      <c r="H19" s="138">
        <f t="shared" si="5"/>
        <v>0</v>
      </c>
      <c r="I19" s="1390"/>
      <c r="J19" s="1391"/>
      <c r="K19" s="277"/>
      <c r="L19" s="278"/>
      <c r="M19" s="143"/>
    </row>
    <row r="20" spans="1:13" ht="33" x14ac:dyDescent="0.25">
      <c r="A20" s="75">
        <v>11</v>
      </c>
      <c r="B20" s="998"/>
      <c r="C20" s="1518" t="s">
        <v>3051</v>
      </c>
      <c r="D20" s="1519"/>
      <c r="E20" s="138"/>
      <c r="F20" s="138">
        <f t="shared" si="3"/>
        <v>0</v>
      </c>
      <c r="G20" s="138">
        <f t="shared" si="4"/>
        <v>0</v>
      </c>
      <c r="H20" s="138">
        <f t="shared" si="5"/>
        <v>0</v>
      </c>
      <c r="I20" s="1390"/>
      <c r="J20" s="1391"/>
      <c r="K20" s="277"/>
      <c r="L20" s="278"/>
      <c r="M20" s="143"/>
    </row>
    <row r="21" spans="1:13" ht="33" x14ac:dyDescent="0.25">
      <c r="A21" s="75">
        <v>11</v>
      </c>
      <c r="B21" s="998"/>
      <c r="C21" s="1518" t="s">
        <v>3052</v>
      </c>
      <c r="D21" s="1519"/>
      <c r="E21" s="138"/>
      <c r="F21" s="138">
        <f t="shared" ref="F21:F34" si="6">SUMIF(E21,G$6,I$6)</f>
        <v>0</v>
      </c>
      <c r="G21" s="138">
        <f t="shared" ref="G21:G34" si="7">SUMIF(G$7,E21,I$6)</f>
        <v>0</v>
      </c>
      <c r="H21" s="138">
        <f t="shared" ref="H21:H34" si="8">SUMIF(E21,G$8,I$6)</f>
        <v>0</v>
      </c>
      <c r="I21" s="1390"/>
      <c r="J21" s="1391"/>
      <c r="K21" s="277"/>
      <c r="L21" s="278"/>
      <c r="M21" s="143"/>
    </row>
    <row r="22" spans="1:13" ht="64.5" x14ac:dyDescent="0.25">
      <c r="A22" s="75">
        <v>1111</v>
      </c>
      <c r="B22" s="998"/>
      <c r="C22" s="1518" t="s">
        <v>3053</v>
      </c>
      <c r="D22" s="1519"/>
      <c r="E22" s="138"/>
      <c r="F22" s="138">
        <f t="shared" si="6"/>
        <v>0</v>
      </c>
      <c r="G22" s="138">
        <f t="shared" si="7"/>
        <v>0</v>
      </c>
      <c r="H22" s="138">
        <f t="shared" si="8"/>
        <v>0</v>
      </c>
      <c r="I22" s="1390"/>
      <c r="J22" s="1391"/>
      <c r="K22" s="277"/>
      <c r="L22" s="278"/>
      <c r="M22" s="143"/>
    </row>
    <row r="23" spans="1:13" ht="33" x14ac:dyDescent="0.25">
      <c r="A23" s="75">
        <v>11</v>
      </c>
      <c r="B23" s="998"/>
      <c r="C23" s="1518" t="s">
        <v>377</v>
      </c>
      <c r="D23" s="1519"/>
      <c r="E23" s="138"/>
      <c r="F23" s="138">
        <f t="shared" si="6"/>
        <v>0</v>
      </c>
      <c r="G23" s="138">
        <f t="shared" si="7"/>
        <v>0</v>
      </c>
      <c r="H23" s="138">
        <f t="shared" si="8"/>
        <v>0</v>
      </c>
      <c r="I23" s="1390"/>
      <c r="J23" s="1391"/>
      <c r="K23" s="277"/>
      <c r="L23" s="278"/>
      <c r="M23" s="143"/>
    </row>
    <row r="24" spans="1:13" ht="33" x14ac:dyDescent="0.25">
      <c r="A24" s="75">
        <v>11</v>
      </c>
      <c r="B24" s="998"/>
      <c r="C24" s="1518" t="s">
        <v>3056</v>
      </c>
      <c r="D24" s="1519"/>
      <c r="E24" s="138"/>
      <c r="F24" s="138">
        <f t="shared" si="6"/>
        <v>0</v>
      </c>
      <c r="G24" s="138">
        <f t="shared" si="7"/>
        <v>0</v>
      </c>
      <c r="H24" s="138">
        <f t="shared" si="8"/>
        <v>0</v>
      </c>
      <c r="I24" s="1390"/>
      <c r="J24" s="1391"/>
      <c r="K24" s="277"/>
      <c r="L24" s="278"/>
      <c r="M24" s="143"/>
    </row>
    <row r="25" spans="1:13" ht="16.149999999999999" customHeight="1" x14ac:dyDescent="0.25">
      <c r="A25" s="75">
        <v>1</v>
      </c>
      <c r="B25" s="998"/>
      <c r="C25" s="1518" t="s">
        <v>3054</v>
      </c>
      <c r="D25" s="1519"/>
      <c r="E25" s="138"/>
      <c r="F25" s="138">
        <f t="shared" si="6"/>
        <v>0</v>
      </c>
      <c r="G25" s="138">
        <f t="shared" si="7"/>
        <v>0</v>
      </c>
      <c r="H25" s="138">
        <f t="shared" si="8"/>
        <v>0</v>
      </c>
      <c r="I25" s="1390"/>
      <c r="J25" s="1391"/>
      <c r="K25" s="277"/>
      <c r="L25" s="278"/>
      <c r="M25" s="143"/>
    </row>
    <row r="26" spans="1:13" ht="17.25" x14ac:dyDescent="0.25">
      <c r="A26" s="75">
        <v>1</v>
      </c>
      <c r="B26" s="998"/>
      <c r="C26" s="1518" t="s">
        <v>3055</v>
      </c>
      <c r="D26" s="1519"/>
      <c r="E26" s="138"/>
      <c r="F26" s="138">
        <f t="shared" si="6"/>
        <v>0</v>
      </c>
      <c r="G26" s="138">
        <f t="shared" si="7"/>
        <v>0</v>
      </c>
      <c r="H26" s="138">
        <f t="shared" si="8"/>
        <v>0</v>
      </c>
      <c r="I26" s="1390"/>
      <c r="J26" s="1391"/>
      <c r="K26" s="277"/>
      <c r="L26" s="278"/>
      <c r="M26" s="143"/>
    </row>
    <row r="27" spans="1:13" ht="17.25" x14ac:dyDescent="0.25">
      <c r="A27" s="75">
        <v>1</v>
      </c>
      <c r="B27" s="998"/>
      <c r="C27" s="1518" t="s">
        <v>3057</v>
      </c>
      <c r="D27" s="1519"/>
      <c r="E27" s="138"/>
      <c r="F27" s="138">
        <f t="shared" si="6"/>
        <v>0</v>
      </c>
      <c r="G27" s="138">
        <f t="shared" si="7"/>
        <v>0</v>
      </c>
      <c r="H27" s="138">
        <f t="shared" si="8"/>
        <v>0</v>
      </c>
      <c r="I27" s="1390"/>
      <c r="J27" s="1391"/>
      <c r="K27" s="277"/>
      <c r="L27" s="278"/>
      <c r="M27" s="143"/>
    </row>
    <row r="28" spans="1:13" ht="17.25" x14ac:dyDescent="0.25">
      <c r="A28" s="75">
        <v>1</v>
      </c>
      <c r="B28" s="998"/>
      <c r="C28" s="1518" t="s">
        <v>3058</v>
      </c>
      <c r="D28" s="1519"/>
      <c r="E28" s="138"/>
      <c r="F28" s="138">
        <f t="shared" si="6"/>
        <v>0</v>
      </c>
      <c r="G28" s="138">
        <f t="shared" si="7"/>
        <v>0</v>
      </c>
      <c r="H28" s="138">
        <f t="shared" si="8"/>
        <v>0</v>
      </c>
      <c r="I28" s="1390"/>
      <c r="J28" s="1391"/>
      <c r="K28" s="277"/>
      <c r="L28" s="278"/>
      <c r="M28" s="143"/>
    </row>
    <row r="29" spans="1:13" ht="33" x14ac:dyDescent="0.25">
      <c r="A29" s="75">
        <v>11</v>
      </c>
      <c r="B29" s="998"/>
      <c r="C29" s="1518" t="s">
        <v>3059</v>
      </c>
      <c r="D29" s="1519"/>
      <c r="E29" s="138"/>
      <c r="F29" s="138">
        <f t="shared" si="6"/>
        <v>0</v>
      </c>
      <c r="G29" s="138">
        <f t="shared" si="7"/>
        <v>0</v>
      </c>
      <c r="H29" s="138">
        <f t="shared" si="8"/>
        <v>0</v>
      </c>
      <c r="I29" s="1390"/>
      <c r="J29" s="1391"/>
      <c r="K29" s="277"/>
      <c r="L29" s="278"/>
      <c r="M29" s="143"/>
    </row>
    <row r="30" spans="1:13" ht="17.25" x14ac:dyDescent="0.25">
      <c r="A30" s="75">
        <v>1</v>
      </c>
      <c r="B30" s="998"/>
      <c r="C30" s="1518" t="s">
        <v>3060</v>
      </c>
      <c r="D30" s="1519"/>
      <c r="E30" s="138"/>
      <c r="F30" s="138">
        <f t="shared" si="6"/>
        <v>0</v>
      </c>
      <c r="G30" s="138">
        <f t="shared" si="7"/>
        <v>0</v>
      </c>
      <c r="H30" s="138">
        <f t="shared" si="8"/>
        <v>0</v>
      </c>
      <c r="I30" s="1390"/>
      <c r="J30" s="1391"/>
      <c r="K30" s="277"/>
      <c r="L30" s="278"/>
      <c r="M30" s="143"/>
    </row>
    <row r="31" spans="1:13" ht="17.25" x14ac:dyDescent="0.25">
      <c r="A31" s="75">
        <v>1</v>
      </c>
      <c r="B31" s="998"/>
      <c r="C31" s="1518" t="s">
        <v>3061</v>
      </c>
      <c r="D31" s="1519"/>
      <c r="E31" s="138"/>
      <c r="F31" s="138">
        <f t="shared" si="6"/>
        <v>0</v>
      </c>
      <c r="G31" s="138">
        <f t="shared" si="7"/>
        <v>0</v>
      </c>
      <c r="H31" s="138">
        <f t="shared" si="8"/>
        <v>0</v>
      </c>
      <c r="I31" s="1390"/>
      <c r="J31" s="1391"/>
      <c r="K31" s="277"/>
      <c r="L31" s="278"/>
      <c r="M31" s="143"/>
    </row>
    <row r="32" spans="1:13" ht="17.25" x14ac:dyDescent="0.25">
      <c r="A32" s="75">
        <v>1</v>
      </c>
      <c r="B32" s="998"/>
      <c r="C32" s="1518" t="s">
        <v>3062</v>
      </c>
      <c r="D32" s="1519"/>
      <c r="E32" s="138"/>
      <c r="F32" s="138">
        <f t="shared" si="6"/>
        <v>0</v>
      </c>
      <c r="G32" s="138">
        <f t="shared" si="7"/>
        <v>0</v>
      </c>
      <c r="H32" s="138">
        <f t="shared" si="8"/>
        <v>0</v>
      </c>
      <c r="I32" s="1390"/>
      <c r="J32" s="1391"/>
      <c r="K32" s="277"/>
      <c r="L32" s="278"/>
      <c r="M32" s="143"/>
    </row>
    <row r="33" spans="1:22" ht="33" x14ac:dyDescent="0.25">
      <c r="A33" s="75">
        <v>11</v>
      </c>
      <c r="B33" s="998"/>
      <c r="C33" s="1518" t="s">
        <v>3063</v>
      </c>
      <c r="D33" s="1519"/>
      <c r="E33" s="138"/>
      <c r="F33" s="138">
        <f t="shared" si="6"/>
        <v>0</v>
      </c>
      <c r="G33" s="138">
        <f t="shared" si="7"/>
        <v>0</v>
      </c>
      <c r="H33" s="138">
        <f t="shared" si="8"/>
        <v>0</v>
      </c>
      <c r="I33" s="1390"/>
      <c r="J33" s="1391"/>
      <c r="K33" s="277"/>
      <c r="L33" s="278"/>
      <c r="M33" s="143"/>
    </row>
    <row r="34" spans="1:22" ht="17.25" x14ac:dyDescent="0.25">
      <c r="A34" s="75">
        <v>1</v>
      </c>
      <c r="B34" s="998"/>
      <c r="C34" s="1518" t="s">
        <v>3064</v>
      </c>
      <c r="D34" s="1519"/>
      <c r="E34" s="138"/>
      <c r="F34" s="138">
        <f t="shared" si="6"/>
        <v>0</v>
      </c>
      <c r="G34" s="138">
        <f t="shared" si="7"/>
        <v>0</v>
      </c>
      <c r="H34" s="138">
        <f t="shared" si="8"/>
        <v>0</v>
      </c>
      <c r="I34" s="1390"/>
      <c r="J34" s="1391"/>
      <c r="K34" s="277"/>
      <c r="L34" s="278"/>
      <c r="M34" s="143"/>
    </row>
    <row r="35" spans="1:22" ht="48.75" x14ac:dyDescent="0.25">
      <c r="A35" s="75">
        <v>111</v>
      </c>
      <c r="B35" s="998"/>
      <c r="C35" s="1518" t="s">
        <v>3065</v>
      </c>
      <c r="D35" s="1519"/>
      <c r="E35" s="138" t="s">
        <v>311</v>
      </c>
      <c r="F35" s="138">
        <f t="shared" si="0"/>
        <v>1</v>
      </c>
      <c r="G35" s="138">
        <f t="shared" si="1"/>
        <v>0</v>
      </c>
      <c r="H35" s="138">
        <f t="shared" si="2"/>
        <v>0</v>
      </c>
      <c r="I35" s="1390"/>
      <c r="J35" s="1391"/>
      <c r="K35" s="277"/>
      <c r="L35" s="278"/>
      <c r="M35" s="143"/>
    </row>
    <row r="36" spans="1:22" ht="17.25" x14ac:dyDescent="0.25">
      <c r="A36" s="75">
        <v>1</v>
      </c>
      <c r="B36" s="998"/>
      <c r="C36" s="1518" t="s">
        <v>3066</v>
      </c>
      <c r="D36" s="1519"/>
      <c r="E36" s="138" t="s">
        <v>312</v>
      </c>
      <c r="F36" s="138">
        <f t="shared" si="0"/>
        <v>0</v>
      </c>
      <c r="G36" s="138">
        <f t="shared" si="1"/>
        <v>1</v>
      </c>
      <c r="H36" s="138">
        <f t="shared" si="2"/>
        <v>0</v>
      </c>
      <c r="I36" s="1390"/>
      <c r="J36" s="1391"/>
      <c r="K36" s="277"/>
      <c r="L36" s="278"/>
      <c r="M36" s="143"/>
    </row>
    <row r="37" spans="1:22" ht="33" x14ac:dyDescent="0.25">
      <c r="A37" s="75">
        <v>11</v>
      </c>
      <c r="B37" s="998"/>
      <c r="C37" s="1518" t="s">
        <v>3067</v>
      </c>
      <c r="D37" s="1519"/>
      <c r="E37" s="138" t="s">
        <v>313</v>
      </c>
      <c r="F37" s="138">
        <f t="shared" si="0"/>
        <v>0</v>
      </c>
      <c r="G37" s="138">
        <f t="shared" si="1"/>
        <v>0</v>
      </c>
      <c r="H37" s="138">
        <f t="shared" si="2"/>
        <v>1</v>
      </c>
      <c r="I37" s="1390"/>
      <c r="J37" s="1391"/>
      <c r="K37" s="277"/>
      <c r="L37" s="278"/>
      <c r="M37" s="143"/>
    </row>
    <row r="38" spans="1:22" ht="33" x14ac:dyDescent="0.25">
      <c r="A38" s="75">
        <v>11</v>
      </c>
      <c r="B38" s="998"/>
      <c r="C38" s="1518" t="s">
        <v>3068</v>
      </c>
      <c r="D38" s="1519"/>
      <c r="E38" s="138" t="s">
        <v>311</v>
      </c>
      <c r="F38" s="138">
        <f t="shared" si="0"/>
        <v>1</v>
      </c>
      <c r="G38" s="138">
        <f t="shared" si="1"/>
        <v>0</v>
      </c>
      <c r="H38" s="138">
        <f t="shared" si="2"/>
        <v>0</v>
      </c>
      <c r="I38" s="1390"/>
      <c r="J38" s="1391"/>
      <c r="K38" s="277"/>
      <c r="L38" s="278"/>
      <c r="M38" s="143"/>
    </row>
    <row r="39" spans="1:22" ht="17.25" x14ac:dyDescent="0.25">
      <c r="A39" s="75">
        <v>1</v>
      </c>
      <c r="B39" s="998"/>
      <c r="C39" s="1518" t="s">
        <v>3069</v>
      </c>
      <c r="D39" s="1519"/>
      <c r="E39" s="138"/>
      <c r="F39" s="138">
        <f t="shared" si="0"/>
        <v>0</v>
      </c>
      <c r="G39" s="138">
        <f t="shared" si="1"/>
        <v>0</v>
      </c>
      <c r="H39" s="138">
        <f t="shared" si="2"/>
        <v>0</v>
      </c>
      <c r="I39" s="1390"/>
      <c r="J39" s="1391"/>
      <c r="K39" s="277"/>
      <c r="L39" s="278"/>
      <c r="M39" s="143"/>
    </row>
    <row r="40" spans="1:22" ht="15.75" thickBot="1" x14ac:dyDescent="0.3">
      <c r="C40" s="1483"/>
      <c r="D40" s="1484"/>
      <c r="E40" s="115"/>
      <c r="F40" s="115">
        <f t="shared" si="0"/>
        <v>0</v>
      </c>
      <c r="G40" s="115">
        <f t="shared" si="1"/>
        <v>0</v>
      </c>
      <c r="H40" s="115">
        <f t="shared" si="2"/>
        <v>0</v>
      </c>
      <c r="I40" s="1487"/>
      <c r="J40" s="1488"/>
      <c r="K40" s="249"/>
    </row>
    <row r="41" spans="1:22" ht="22.5" x14ac:dyDescent="0.3">
      <c r="C41" s="164"/>
      <c r="D41" s="164"/>
      <c r="E41" s="143"/>
      <c r="F41" s="198" t="s">
        <v>311</v>
      </c>
      <c r="G41" s="198" t="s">
        <v>312</v>
      </c>
      <c r="H41" s="198" t="s">
        <v>313</v>
      </c>
      <c r="I41" s="226" t="s">
        <v>317</v>
      </c>
      <c r="J41" s="169"/>
      <c r="K41" s="169"/>
      <c r="L41" s="201" t="s">
        <v>319</v>
      </c>
      <c r="M41" s="201"/>
      <c r="N41" s="201"/>
      <c r="O41" s="201"/>
      <c r="P41" s="201"/>
      <c r="Q41" s="201"/>
      <c r="R41" s="201"/>
      <c r="S41" s="201"/>
      <c r="T41" s="202"/>
      <c r="U41" s="201"/>
      <c r="V41" s="201"/>
    </row>
    <row r="42" spans="1:22" ht="15.75" thickBot="1" x14ac:dyDescent="0.3">
      <c r="E42" s="102" t="s">
        <v>316</v>
      </c>
      <c r="F42" s="104">
        <f>SUM(F12:F40)</f>
        <v>2</v>
      </c>
      <c r="G42" s="104">
        <f>SUM(G12:G40)</f>
        <v>1</v>
      </c>
      <c r="H42" s="104">
        <f>SUM(H12:H40)</f>
        <v>1</v>
      </c>
      <c r="I42" s="102">
        <f>+F42+G42</f>
        <v>3</v>
      </c>
      <c r="L42" s="1292" t="s">
        <v>349</v>
      </c>
      <c r="M42" s="1292"/>
      <c r="N42" s="1292"/>
      <c r="O42" s="1292"/>
      <c r="P42" s="1292"/>
      <c r="Q42" s="195"/>
      <c r="R42" s="1292" t="s">
        <v>350</v>
      </c>
      <c r="S42" s="1292"/>
      <c r="T42" s="1292"/>
      <c r="U42" s="1292"/>
      <c r="V42" s="1292"/>
    </row>
    <row r="43" spans="1:22" ht="15.75" thickBot="1" x14ac:dyDescent="0.3">
      <c r="D43" s="180" t="s">
        <v>347</v>
      </c>
      <c r="E43" s="181"/>
      <c r="F43" s="1293">
        <f>+F42/I42</f>
        <v>0.66666666666666663</v>
      </c>
      <c r="G43" s="1293">
        <f>+G42/I42</f>
        <v>0.33333333333333331</v>
      </c>
      <c r="H43" s="223"/>
      <c r="I43" s="1295">
        <f>+F43+G43</f>
        <v>1</v>
      </c>
      <c r="L43" s="196"/>
      <c r="M43" s="174"/>
      <c r="N43" s="195"/>
      <c r="O43" s="195"/>
      <c r="P43" s="195"/>
      <c r="Q43" s="195"/>
      <c r="R43" s="195"/>
      <c r="S43" s="195"/>
      <c r="T43" s="203"/>
      <c r="U43" s="176"/>
      <c r="V43" s="176"/>
    </row>
    <row r="44" spans="1:22" ht="15.75" thickBot="1" x14ac:dyDescent="0.3">
      <c r="D44" s="180" t="s">
        <v>348</v>
      </c>
      <c r="E44" s="181"/>
      <c r="F44" s="1294"/>
      <c r="G44" s="1294"/>
      <c r="H44" s="223"/>
      <c r="I44" s="1296"/>
      <c r="L44" s="1297" t="s">
        <v>320</v>
      </c>
      <c r="M44" s="1298"/>
      <c r="N44" s="1298"/>
      <c r="O44" s="1298"/>
      <c r="P44" s="1299"/>
      <c r="Q44" s="195"/>
      <c r="R44" s="1297" t="s">
        <v>321</v>
      </c>
      <c r="S44" s="1298"/>
      <c r="T44" s="1300"/>
      <c r="U44" s="1298"/>
      <c r="V44" s="1299"/>
    </row>
    <row r="45" spans="1:22" ht="38.25" x14ac:dyDescent="0.25">
      <c r="D45" s="182"/>
      <c r="E45" s="116"/>
      <c r="F45" s="186"/>
      <c r="G45" s="186"/>
      <c r="H45" s="183"/>
      <c r="I45" s="184"/>
      <c r="L45" s="216" t="s">
        <v>322</v>
      </c>
      <c r="M45" s="217" t="s">
        <v>323</v>
      </c>
      <c r="N45" s="217" t="s">
        <v>324</v>
      </c>
      <c r="O45" s="217" t="s">
        <v>325</v>
      </c>
      <c r="P45" s="218" t="s">
        <v>326</v>
      </c>
      <c r="Q45" s="219"/>
      <c r="R45" s="220" t="s">
        <v>322</v>
      </c>
      <c r="S45" s="217" t="s">
        <v>323</v>
      </c>
      <c r="T45" s="217" t="s">
        <v>327</v>
      </c>
      <c r="U45" s="217" t="s">
        <v>325</v>
      </c>
      <c r="V45" s="218" t="s">
        <v>326</v>
      </c>
    </row>
    <row r="46" spans="1:22" x14ac:dyDescent="0.25">
      <c r="D46" s="182" t="s">
        <v>324</v>
      </c>
      <c r="E46" s="193">
        <f>+F43</f>
        <v>0.66666666666666663</v>
      </c>
      <c r="F46" s="186"/>
      <c r="G46" s="186"/>
      <c r="H46" s="183"/>
      <c r="I46" s="184"/>
      <c r="L46" s="205" t="s">
        <v>328</v>
      </c>
      <c r="M46" s="206" t="s">
        <v>329</v>
      </c>
      <c r="N46" s="207" t="s">
        <v>330</v>
      </c>
      <c r="O46" s="208" t="s">
        <v>331</v>
      </c>
      <c r="P46" s="189" t="s">
        <v>332</v>
      </c>
      <c r="Q46" s="204"/>
      <c r="R46" s="209" t="s">
        <v>328</v>
      </c>
      <c r="S46" s="206" t="s">
        <v>333</v>
      </c>
      <c r="T46" s="179" t="s">
        <v>334</v>
      </c>
      <c r="U46" s="208" t="s">
        <v>331</v>
      </c>
      <c r="V46" s="189" t="s">
        <v>335</v>
      </c>
    </row>
    <row r="47" spans="1:22" ht="30" x14ac:dyDescent="0.25">
      <c r="D47" s="182" t="s">
        <v>327</v>
      </c>
      <c r="E47" s="193">
        <f>+G43</f>
        <v>0.33333333333333331</v>
      </c>
      <c r="F47" s="186"/>
      <c r="G47" s="186"/>
      <c r="H47" s="183"/>
      <c r="I47" s="184"/>
      <c r="L47" s="205" t="s">
        <v>336</v>
      </c>
      <c r="M47" s="206" t="s">
        <v>329</v>
      </c>
      <c r="N47" s="207" t="s">
        <v>337</v>
      </c>
      <c r="O47" s="208" t="s">
        <v>338</v>
      </c>
      <c r="P47" s="189" t="s">
        <v>339</v>
      </c>
      <c r="Q47" s="204"/>
      <c r="R47" s="209" t="s">
        <v>336</v>
      </c>
      <c r="S47" s="206" t="s">
        <v>333</v>
      </c>
      <c r="T47" s="179" t="s">
        <v>337</v>
      </c>
      <c r="U47" s="208" t="s">
        <v>338</v>
      </c>
      <c r="V47" s="189" t="s">
        <v>340</v>
      </c>
    </row>
    <row r="48" spans="1:22" ht="16.5" thickBot="1" x14ac:dyDescent="0.3">
      <c r="C48" s="227" t="s">
        <v>351</v>
      </c>
      <c r="D48" s="182"/>
      <c r="E48" s="116"/>
      <c r="F48" s="186"/>
      <c r="G48" s="186"/>
      <c r="H48" s="183"/>
      <c r="I48" s="184"/>
      <c r="J48" s="102">
        <f>990*1.12</f>
        <v>1108.8000000000002</v>
      </c>
      <c r="L48" s="210" t="s">
        <v>341</v>
      </c>
      <c r="M48" s="211" t="s">
        <v>329</v>
      </c>
      <c r="N48" s="212" t="s">
        <v>342</v>
      </c>
      <c r="O48" s="213" t="s">
        <v>343</v>
      </c>
      <c r="P48" s="214" t="s">
        <v>344</v>
      </c>
      <c r="Q48" s="204"/>
      <c r="R48" s="215" t="s">
        <v>341</v>
      </c>
      <c r="S48" s="211" t="s">
        <v>345</v>
      </c>
      <c r="T48" s="190" t="s">
        <v>346</v>
      </c>
      <c r="U48" s="213" t="s">
        <v>343</v>
      </c>
      <c r="V48" s="214" t="s">
        <v>332</v>
      </c>
    </row>
    <row r="49" spans="1:24" x14ac:dyDescent="0.25">
      <c r="D49" s="229" t="s">
        <v>352</v>
      </c>
      <c r="E49" s="116"/>
      <c r="F49" s="186"/>
      <c r="G49" s="186"/>
      <c r="H49" s="183"/>
      <c r="I49" s="184"/>
    </row>
    <row r="50" spans="1:24" x14ac:dyDescent="0.25">
      <c r="D50" s="228" t="s">
        <v>353</v>
      </c>
      <c r="E50" s="116"/>
      <c r="F50" s="186"/>
      <c r="G50" s="186"/>
      <c r="H50" s="183"/>
      <c r="I50" s="184"/>
    </row>
    <row r="51" spans="1:24" x14ac:dyDescent="0.25">
      <c r="D51" s="228" t="s">
        <v>354</v>
      </c>
      <c r="E51" s="192" t="s">
        <v>356</v>
      </c>
      <c r="F51" s="186"/>
      <c r="G51" s="186"/>
      <c r="H51" s="183"/>
      <c r="I51" s="184"/>
    </row>
    <row r="52" spans="1:24" s="170" customFormat="1" ht="16.5" customHeight="1" x14ac:dyDescent="0.3">
      <c r="A52" s="221"/>
      <c r="B52" s="134"/>
      <c r="C52" s="191"/>
      <c r="D52" s="228" t="s">
        <v>355</v>
      </c>
      <c r="E52" s="185"/>
      <c r="F52" s="185"/>
      <c r="G52" s="185"/>
      <c r="H52" s="185"/>
      <c r="I52" s="185"/>
      <c r="K52" s="200"/>
      <c r="W52" s="200"/>
      <c r="X52" s="200"/>
    </row>
    <row r="53" spans="1:24" s="175" customFormat="1" x14ac:dyDescent="0.25">
      <c r="A53" s="197"/>
      <c r="B53" s="170"/>
      <c r="C53" s="194" t="s">
        <v>357</v>
      </c>
      <c r="I53" s="171"/>
      <c r="J53" s="172"/>
      <c r="K53" s="172"/>
      <c r="W53" s="176"/>
      <c r="X53" s="174"/>
    </row>
    <row r="54" spans="1:24" s="175" customFormat="1" ht="46.5" x14ac:dyDescent="0.25">
      <c r="A54" s="197">
        <v>111</v>
      </c>
      <c r="C54" s="1393"/>
      <c r="D54" s="1394"/>
      <c r="E54" s="1394"/>
      <c r="F54" s="1394"/>
      <c r="G54" s="1394"/>
      <c r="H54" s="1394"/>
      <c r="I54" s="1394"/>
      <c r="J54" s="1395"/>
      <c r="K54" s="172"/>
      <c r="W54" s="176"/>
      <c r="X54" s="177"/>
    </row>
    <row r="55" spans="1:24" s="175" customFormat="1" x14ac:dyDescent="0.25">
      <c r="A55" s="197"/>
      <c r="I55" s="171"/>
      <c r="W55" s="178"/>
    </row>
    <row r="56" spans="1:24" s="173" customFormat="1" x14ac:dyDescent="0.25">
      <c r="A56" s="222"/>
      <c r="B56" s="175"/>
      <c r="I56" s="187"/>
      <c r="W56" s="179"/>
    </row>
    <row r="57" spans="1:24" s="173" customFormat="1" x14ac:dyDescent="0.25">
      <c r="A57" s="222"/>
      <c r="I57" s="187"/>
      <c r="W57" s="188"/>
    </row>
    <row r="58" spans="1:24" s="173" customFormat="1" x14ac:dyDescent="0.25">
      <c r="A58" s="222"/>
      <c r="I58" s="187"/>
      <c r="W58" s="188"/>
    </row>
    <row r="59" spans="1:24" s="173" customFormat="1" x14ac:dyDescent="0.25">
      <c r="A59" s="222"/>
      <c r="I59" s="187"/>
      <c r="W59" s="188"/>
    </row>
    <row r="60" spans="1:24" x14ac:dyDescent="0.25">
      <c r="B60" s="173"/>
    </row>
  </sheetData>
  <mergeCells count="74">
    <mergeCell ref="I15:J15"/>
    <mergeCell ref="I16:J16"/>
    <mergeCell ref="I17:J17"/>
    <mergeCell ref="I18:J18"/>
    <mergeCell ref="I19:J19"/>
    <mergeCell ref="C29:D29"/>
    <mergeCell ref="C30:D30"/>
    <mergeCell ref="C31:D31"/>
    <mergeCell ref="C32:D32"/>
    <mergeCell ref="C33:D33"/>
    <mergeCell ref="C27:D27"/>
    <mergeCell ref="C28:D28"/>
    <mergeCell ref="C15:D15"/>
    <mergeCell ref="C16:D16"/>
    <mergeCell ref="C17:D17"/>
    <mergeCell ref="C18:D18"/>
    <mergeCell ref="C19:D19"/>
    <mergeCell ref="C54:J54"/>
    <mergeCell ref="I20:J20"/>
    <mergeCell ref="I21:J21"/>
    <mergeCell ref="I22:J22"/>
    <mergeCell ref="I23:J23"/>
    <mergeCell ref="I24:J24"/>
    <mergeCell ref="I25:J25"/>
    <mergeCell ref="I26:J26"/>
    <mergeCell ref="I27:J27"/>
    <mergeCell ref="I28:J28"/>
    <mergeCell ref="C40:D40"/>
    <mergeCell ref="I40:J40"/>
    <mergeCell ref="C38:D38"/>
    <mergeCell ref="I38:J38"/>
    <mergeCell ref="C39:D39"/>
    <mergeCell ref="I39:J39"/>
    <mergeCell ref="L42:P42"/>
    <mergeCell ref="R42:V42"/>
    <mergeCell ref="F43:F44"/>
    <mergeCell ref="G43:G44"/>
    <mergeCell ref="I43:I44"/>
    <mergeCell ref="L44:P44"/>
    <mergeCell ref="R44:V44"/>
    <mergeCell ref="C35:D35"/>
    <mergeCell ref="I35:J35"/>
    <mergeCell ref="C36:D36"/>
    <mergeCell ref="I36:J36"/>
    <mergeCell ref="C37:D37"/>
    <mergeCell ref="I37:J37"/>
    <mergeCell ref="C14:D14"/>
    <mergeCell ref="I14:J14"/>
    <mergeCell ref="C34:D34"/>
    <mergeCell ref="I34:J34"/>
    <mergeCell ref="I29:J29"/>
    <mergeCell ref="I30:J30"/>
    <mergeCell ref="I31:J31"/>
    <mergeCell ref="I32:J32"/>
    <mergeCell ref="I33:J33"/>
    <mergeCell ref="C20:D20"/>
    <mergeCell ref="C21:D21"/>
    <mergeCell ref="C22:D22"/>
    <mergeCell ref="C23:D23"/>
    <mergeCell ref="C24:D24"/>
    <mergeCell ref="C25:D25"/>
    <mergeCell ref="C26:D26"/>
    <mergeCell ref="C12:D12"/>
    <mergeCell ref="I12:J12"/>
    <mergeCell ref="C13:D13"/>
    <mergeCell ref="I13:J13"/>
    <mergeCell ref="E5:F5"/>
    <mergeCell ref="G5:I5"/>
    <mergeCell ref="E6:F6"/>
    <mergeCell ref="E7:F7"/>
    <mergeCell ref="C10:D11"/>
    <mergeCell ref="E10:E11"/>
    <mergeCell ref="F10:H10"/>
    <mergeCell ref="I10:J11"/>
  </mergeCells>
  <conditionalFormatting sqref="C12:D39">
    <cfRule type="duplicateValues" dxfId="4" priority="612"/>
  </conditionalFormatting>
  <dataValidations count="1">
    <dataValidation type="list" allowBlank="1" showInputMessage="1" showErrorMessage="1" sqref="E12:E41" xr:uid="{00000000-0002-0000-5600-000000000000}">
      <formula1>$G$6:$G$8</formula1>
    </dataValidation>
  </dataValidations>
  <pageMargins left="0.7" right="0.7" top="0.75" bottom="0.75" header="0.3" footer="0.3"/>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660033"/>
  </sheetPr>
  <dimension ref="A1:R47"/>
  <sheetViews>
    <sheetView workbookViewId="0">
      <selection activeCell="D6" sqref="D6"/>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6.140625" style="76" customWidth="1"/>
  </cols>
  <sheetData>
    <row r="1" spans="1:18" ht="21" x14ac:dyDescent="0.35">
      <c r="D1" s="1180" t="s">
        <v>82</v>
      </c>
      <c r="E1" s="1180"/>
      <c r="F1" s="1180"/>
      <c r="G1" s="1180"/>
      <c r="H1" s="1180"/>
      <c r="I1" s="1180"/>
      <c r="J1" s="1180"/>
      <c r="K1" s="1180"/>
      <c r="L1" s="1180"/>
      <c r="M1" s="1180"/>
      <c r="N1" s="1180"/>
      <c r="O1" s="1180"/>
      <c r="P1" s="1180"/>
    </row>
    <row r="2" spans="1:18" ht="21" x14ac:dyDescent="0.35">
      <c r="D2" s="1180" t="s">
        <v>83</v>
      </c>
      <c r="E2" s="1180"/>
      <c r="F2" s="1180"/>
      <c r="G2" s="1180"/>
      <c r="H2" s="1180"/>
      <c r="I2" s="1180"/>
      <c r="J2" s="1180"/>
      <c r="K2" s="1180"/>
      <c r="L2" s="1180"/>
      <c r="M2" s="1180"/>
      <c r="N2" s="1180"/>
      <c r="O2" s="1180"/>
      <c r="P2" s="1180"/>
      <c r="Q2" s="1560"/>
      <c r="R2" s="307">
        <v>205</v>
      </c>
    </row>
    <row r="3" spans="1:18" ht="18.75" x14ac:dyDescent="0.3">
      <c r="D3" s="99"/>
      <c r="E3" s="99"/>
      <c r="F3" s="99"/>
      <c r="G3" s="99"/>
      <c r="H3" s="99"/>
      <c r="I3" s="99"/>
      <c r="J3" s="99"/>
      <c r="K3" s="99"/>
      <c r="L3" s="99"/>
      <c r="M3" s="99"/>
      <c r="N3" s="99"/>
      <c r="O3" s="1176" t="s">
        <v>154</v>
      </c>
      <c r="P3" s="99"/>
      <c r="Q3" s="1561"/>
      <c r="R3" s="307">
        <v>215</v>
      </c>
    </row>
    <row r="4" spans="1:18" s="56" customFormat="1" ht="15.75" x14ac:dyDescent="0.25">
      <c r="A4" s="75"/>
      <c r="B4" s="53" t="s">
        <v>84</v>
      </c>
      <c r="C4" s="53"/>
      <c r="D4" s="56" t="s">
        <v>150</v>
      </c>
      <c r="O4" s="1176"/>
      <c r="Q4" s="1562"/>
    </row>
    <row r="5" spans="1:18" s="56" customFormat="1" ht="16.5" thickBot="1" x14ac:dyDescent="0.3">
      <c r="A5" s="75"/>
      <c r="B5" s="53" t="s">
        <v>85</v>
      </c>
      <c r="C5" s="53"/>
      <c r="D5" s="56" t="s">
        <v>3078</v>
      </c>
      <c r="H5" s="1177" t="s">
        <v>162</v>
      </c>
      <c r="I5" s="1177"/>
      <c r="J5" s="1177"/>
      <c r="K5" s="1177"/>
      <c r="L5" s="300"/>
      <c r="M5" s="300" t="s">
        <v>147</v>
      </c>
      <c r="N5" s="1177"/>
      <c r="O5" s="1177"/>
      <c r="P5" s="1177"/>
      <c r="Q5" s="129"/>
    </row>
    <row r="6" spans="1:18" s="56" customFormat="1" ht="15.75" x14ac:dyDescent="0.25">
      <c r="A6" s="75"/>
      <c r="B6" s="53" t="s">
        <v>86</v>
      </c>
      <c r="C6" s="53"/>
      <c r="D6" s="72" t="s">
        <v>1297</v>
      </c>
      <c r="H6" s="1181" t="s">
        <v>161</v>
      </c>
      <c r="I6" s="1181"/>
      <c r="J6" s="1181"/>
      <c r="K6" s="1181"/>
      <c r="L6" s="301"/>
      <c r="M6" s="301"/>
      <c r="N6" s="1301" t="s">
        <v>2779</v>
      </c>
      <c r="O6" s="1302"/>
      <c r="P6" s="1302"/>
      <c r="Q6" s="82" t="s">
        <v>159</v>
      </c>
    </row>
    <row r="7" spans="1:18" s="56" customFormat="1" ht="15.75" x14ac:dyDescent="0.25">
      <c r="A7" s="75"/>
      <c r="B7" s="53" t="s">
        <v>87</v>
      </c>
      <c r="C7" s="53"/>
      <c r="D7" s="56" t="s">
        <v>151</v>
      </c>
      <c r="E7" s="72" t="s">
        <v>163</v>
      </c>
      <c r="H7" s="1178">
        <v>45162</v>
      </c>
      <c r="I7" s="1179"/>
      <c r="J7" s="1179"/>
      <c r="K7" s="1179"/>
      <c r="L7" s="1178">
        <v>45163</v>
      </c>
      <c r="M7" s="1178"/>
      <c r="N7" s="1303"/>
      <c r="O7" s="1244"/>
      <c r="P7" s="1244"/>
      <c r="Q7" s="83" t="s">
        <v>160</v>
      </c>
    </row>
    <row r="8" spans="1:18" s="56" customFormat="1" ht="16.5" thickBot="1" x14ac:dyDescent="0.3">
      <c r="A8" s="75"/>
      <c r="B8" s="53" t="s">
        <v>88</v>
      </c>
      <c r="C8" s="53"/>
      <c r="D8" s="56" t="s">
        <v>152</v>
      </c>
      <c r="E8" s="72" t="s">
        <v>163</v>
      </c>
      <c r="H8" s="1178">
        <f>+H7+20</f>
        <v>45182</v>
      </c>
      <c r="I8" s="1179"/>
      <c r="J8" s="1179"/>
      <c r="K8" s="1179"/>
      <c r="L8" s="1178">
        <f>+L7+1</f>
        <v>45164</v>
      </c>
      <c r="M8" s="1178"/>
      <c r="N8" s="1245"/>
      <c r="O8" s="1246"/>
      <c r="P8" s="1246"/>
      <c r="Q8" s="80"/>
    </row>
    <row r="9" spans="1:18" s="56" customFormat="1" ht="33" x14ac:dyDescent="0.25">
      <c r="A9" s="75">
        <v>11</v>
      </c>
      <c r="B9" s="1187" t="s">
        <v>166</v>
      </c>
      <c r="C9" s="1187"/>
      <c r="D9" s="1188" t="s">
        <v>1298</v>
      </c>
      <c r="E9" s="1188"/>
      <c r="F9" s="1188"/>
      <c r="G9" s="1188"/>
      <c r="H9" s="1188"/>
      <c r="I9" s="1188"/>
      <c r="J9" s="1188"/>
      <c r="K9" s="1188"/>
      <c r="L9" s="1188"/>
      <c r="M9" s="1188"/>
      <c r="N9" s="1188"/>
      <c r="O9" s="1188"/>
      <c r="P9" s="1188"/>
      <c r="Q9" s="1188"/>
    </row>
    <row r="10" spans="1:18" s="56" customFormat="1" ht="48.75" x14ac:dyDescent="0.25">
      <c r="A10" s="75">
        <v>111</v>
      </c>
      <c r="B10" s="1187"/>
      <c r="C10" s="1187"/>
      <c r="D10" s="1188" t="s">
        <v>1299</v>
      </c>
      <c r="E10" s="1188"/>
      <c r="F10" s="1188"/>
      <c r="G10" s="1188"/>
      <c r="H10" s="1188"/>
      <c r="I10" s="1188"/>
      <c r="J10" s="1188"/>
      <c r="K10" s="1188"/>
      <c r="L10" s="1188"/>
      <c r="M10" s="1188"/>
      <c r="N10" s="1188"/>
      <c r="O10" s="1188"/>
      <c r="P10" s="1188"/>
      <c r="Q10" s="1188"/>
    </row>
    <row r="11" spans="1:18" s="56" customFormat="1" ht="15.75" x14ac:dyDescent="0.25">
      <c r="A11" s="754"/>
      <c r="B11" s="926"/>
      <c r="C11" s="926"/>
      <c r="D11" s="971" t="s">
        <v>2777</v>
      </c>
      <c r="E11" s="927"/>
      <c r="F11" s="927"/>
      <c r="G11" s="927"/>
      <c r="H11" s="927"/>
      <c r="I11" s="927"/>
      <c r="J11" s="927"/>
      <c r="K11" s="927"/>
      <c r="L11" s="927"/>
      <c r="M11" s="927"/>
      <c r="N11" s="927"/>
      <c r="O11" s="927"/>
      <c r="P11" s="927"/>
    </row>
    <row r="12" spans="1:18" s="86" customFormat="1" ht="15" customHeight="1" x14ac:dyDescent="0.2">
      <c r="A12" s="754"/>
      <c r="B12" s="1189" t="s">
        <v>153</v>
      </c>
      <c r="C12" s="1189"/>
      <c r="D12" s="1189"/>
      <c r="I12" s="90" t="s">
        <v>146</v>
      </c>
      <c r="N12" s="94" t="s">
        <v>167</v>
      </c>
    </row>
    <row r="13" spans="1:18" s="86" customFormat="1" ht="14.25" x14ac:dyDescent="0.2">
      <c r="A13" s="754"/>
      <c r="B13" s="84" t="s">
        <v>139</v>
      </c>
      <c r="C13" s="86" t="s">
        <v>91</v>
      </c>
      <c r="D13" s="86" t="s">
        <v>169</v>
      </c>
      <c r="E13" s="757" t="s">
        <v>2057</v>
      </c>
      <c r="H13" s="88"/>
      <c r="I13" s="89" t="s">
        <v>155</v>
      </c>
      <c r="K13" s="88"/>
      <c r="L13" s="88"/>
      <c r="N13" s="95" t="s">
        <v>134</v>
      </c>
      <c r="O13" s="89"/>
    </row>
    <row r="14" spans="1:18" s="86" customFormat="1" ht="12.75" x14ac:dyDescent="0.2">
      <c r="A14" s="754"/>
      <c r="B14" s="84" t="s">
        <v>140</v>
      </c>
      <c r="C14" s="86" t="s">
        <v>92</v>
      </c>
      <c r="D14" s="86" t="s">
        <v>170</v>
      </c>
      <c r="H14" s="88"/>
      <c r="I14" s="89" t="s">
        <v>147</v>
      </c>
      <c r="J14" s="87"/>
      <c r="K14" s="88"/>
      <c r="L14" s="88"/>
      <c r="M14" s="96" t="s">
        <v>136</v>
      </c>
      <c r="N14" s="93" t="s">
        <v>157</v>
      </c>
      <c r="O14" s="89"/>
    </row>
    <row r="15" spans="1:18" s="86" customFormat="1" ht="12.75" x14ac:dyDescent="0.2">
      <c r="A15" s="754"/>
      <c r="B15" s="84" t="s">
        <v>136</v>
      </c>
      <c r="C15" s="86" t="s">
        <v>93</v>
      </c>
      <c r="D15" s="86" t="s">
        <v>171</v>
      </c>
      <c r="H15" s="88"/>
      <c r="I15" s="89" t="s">
        <v>148</v>
      </c>
      <c r="J15" s="87"/>
      <c r="K15" s="88"/>
      <c r="L15" s="88"/>
      <c r="M15" s="96" t="s">
        <v>137</v>
      </c>
      <c r="N15" s="93" t="s">
        <v>156</v>
      </c>
      <c r="O15" s="89"/>
    </row>
    <row r="16" spans="1:18" s="86" customFormat="1" ht="12.75" x14ac:dyDescent="0.2">
      <c r="A16" s="754"/>
      <c r="C16" s="84"/>
      <c r="D16" s="86" t="s">
        <v>172</v>
      </c>
      <c r="H16" s="88"/>
      <c r="I16" s="89"/>
      <c r="J16" s="87"/>
      <c r="K16" s="88"/>
      <c r="L16" s="88"/>
      <c r="M16" s="96" t="s">
        <v>138</v>
      </c>
      <c r="N16" s="95" t="s">
        <v>135</v>
      </c>
      <c r="O16" s="89"/>
    </row>
    <row r="17" spans="1:18" s="86" customFormat="1" ht="13.5"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
      <c r="C20" s="1202"/>
      <c r="D20" s="1261"/>
      <c r="E20" s="109"/>
      <c r="F20" s="110"/>
      <c r="G20" s="110"/>
      <c r="H20" s="110"/>
      <c r="I20" s="110"/>
      <c r="J20" s="110"/>
      <c r="K20" s="110"/>
      <c r="L20" s="111"/>
      <c r="M20" s="117"/>
      <c r="N20" s="109"/>
      <c r="O20" s="110"/>
      <c r="P20" s="110"/>
      <c r="Q20" s="108"/>
      <c r="R20"/>
    </row>
    <row r="21" spans="1:18" s="56" customFormat="1" ht="16.5" customHeight="1" x14ac:dyDescent="0.25">
      <c r="A21" s="75"/>
      <c r="C21" s="1454" t="s">
        <v>1081</v>
      </c>
      <c r="D21" s="1455"/>
      <c r="E21" s="118"/>
      <c r="F21" s="119"/>
      <c r="G21" s="119"/>
      <c r="H21" s="119"/>
      <c r="I21" s="119"/>
      <c r="J21" s="119"/>
      <c r="K21" s="119"/>
      <c r="L21" s="107"/>
      <c r="M21" s="112">
        <v>1</v>
      </c>
      <c r="N21" s="118"/>
      <c r="O21" s="119"/>
      <c r="P21" s="119"/>
      <c r="Q21" s="120"/>
      <c r="R21"/>
    </row>
    <row r="22" spans="1:18" s="56" customFormat="1" ht="17.25" x14ac:dyDescent="0.25">
      <c r="A22" s="75">
        <v>1</v>
      </c>
      <c r="B22" s="103"/>
      <c r="C22" s="1264" t="s">
        <v>1300</v>
      </c>
      <c r="D22" s="1265"/>
      <c r="E22" s="118"/>
      <c r="F22" s="119"/>
      <c r="G22" s="119"/>
      <c r="H22" s="119"/>
      <c r="I22" s="119"/>
      <c r="J22" s="119"/>
      <c r="K22" s="119"/>
      <c r="L22" s="107"/>
      <c r="M22" s="121"/>
      <c r="N22" s="118"/>
      <c r="O22" s="119"/>
      <c r="P22" s="119"/>
      <c r="Q22" s="120"/>
    </row>
    <row r="23" spans="1:18" s="56" customFormat="1" ht="33" x14ac:dyDescent="0.25">
      <c r="A23" s="75">
        <v>11</v>
      </c>
      <c r="B23" s="103"/>
      <c r="C23" s="1264" t="s">
        <v>1301</v>
      </c>
      <c r="D23" s="1265"/>
      <c r="E23" s="118"/>
      <c r="F23" s="119"/>
      <c r="G23" s="119"/>
      <c r="H23" s="119"/>
      <c r="I23" s="119"/>
      <c r="J23" s="119"/>
      <c r="K23" s="119"/>
      <c r="L23" s="107"/>
      <c r="M23" s="121"/>
      <c r="N23" s="118"/>
      <c r="O23" s="119"/>
      <c r="P23" s="119"/>
      <c r="Q23" s="120"/>
    </row>
    <row r="24" spans="1:18" s="56" customFormat="1" ht="33" x14ac:dyDescent="0.25">
      <c r="A24" s="75">
        <v>11</v>
      </c>
      <c r="B24" s="103"/>
      <c r="C24" s="1264" t="s">
        <v>1302</v>
      </c>
      <c r="D24" s="1265"/>
      <c r="E24" s="118"/>
      <c r="F24" s="119"/>
      <c r="G24" s="119"/>
      <c r="H24" s="119"/>
      <c r="I24" s="119"/>
      <c r="J24" s="119"/>
      <c r="K24" s="119"/>
      <c r="L24" s="123"/>
      <c r="M24" s="121"/>
      <c r="N24" s="118"/>
      <c r="O24" s="119"/>
      <c r="P24" s="119"/>
      <c r="Q24" s="120"/>
    </row>
    <row r="25" spans="1:18" s="56" customFormat="1" ht="16.5" customHeight="1" x14ac:dyDescent="0.25">
      <c r="A25" s="75"/>
      <c r="B25" s="103"/>
      <c r="C25" s="1454" t="s">
        <v>1303</v>
      </c>
      <c r="D25" s="1455"/>
      <c r="E25" s="118"/>
      <c r="F25" s="119"/>
      <c r="G25" s="119"/>
      <c r="H25" s="119"/>
      <c r="I25" s="119"/>
      <c r="J25" s="119"/>
      <c r="K25" s="119"/>
      <c r="L25" s="107"/>
      <c r="M25" s="121"/>
      <c r="N25" s="118"/>
      <c r="O25" s="119"/>
      <c r="P25" s="119"/>
      <c r="Q25" s="120"/>
    </row>
    <row r="26" spans="1:18" s="56" customFormat="1" ht="17.25" customHeight="1" x14ac:dyDescent="0.25">
      <c r="A26" s="75">
        <v>1</v>
      </c>
      <c r="B26" s="103"/>
      <c r="C26" s="1264" t="s">
        <v>2261</v>
      </c>
      <c r="D26" s="1265"/>
      <c r="E26" s="118"/>
      <c r="F26" s="119"/>
      <c r="G26" s="119"/>
      <c r="H26" s="119"/>
      <c r="I26" s="119"/>
      <c r="J26" s="119"/>
      <c r="K26" s="119"/>
      <c r="L26" s="107"/>
      <c r="M26" s="121"/>
      <c r="N26" s="118"/>
      <c r="O26" s="119"/>
      <c r="P26" s="119"/>
      <c r="Q26" s="120"/>
    </row>
    <row r="27" spans="1:18" s="56" customFormat="1" ht="33" x14ac:dyDescent="0.25">
      <c r="A27" s="75">
        <v>11</v>
      </c>
      <c r="B27" s="103"/>
      <c r="C27" s="1264" t="s">
        <v>2262</v>
      </c>
      <c r="D27" s="1265"/>
      <c r="E27" s="118"/>
      <c r="F27" s="119"/>
      <c r="G27" s="119"/>
      <c r="H27" s="119"/>
      <c r="I27" s="119"/>
      <c r="J27" s="119"/>
      <c r="K27" s="119"/>
      <c r="L27" s="107"/>
      <c r="M27" s="121"/>
      <c r="N27" s="118"/>
      <c r="O27" s="119"/>
      <c r="P27" s="119"/>
      <c r="Q27" s="120"/>
    </row>
    <row r="28" spans="1:18" s="56" customFormat="1" ht="33" x14ac:dyDescent="0.25">
      <c r="A28" s="75">
        <v>11</v>
      </c>
      <c r="B28" s="103"/>
      <c r="C28" s="1264" t="s">
        <v>2263</v>
      </c>
      <c r="D28" s="1265"/>
      <c r="E28" s="118"/>
      <c r="F28" s="119"/>
      <c r="G28" s="119"/>
      <c r="H28" s="119"/>
      <c r="I28" s="119"/>
      <c r="J28" s="119"/>
      <c r="K28" s="119"/>
      <c r="L28" s="107"/>
      <c r="M28" s="121"/>
      <c r="N28" s="118"/>
      <c r="O28" s="119"/>
      <c r="P28" s="119"/>
      <c r="Q28" s="120"/>
    </row>
    <row r="29" spans="1:18" s="56" customFormat="1" ht="33" x14ac:dyDescent="0.25">
      <c r="A29" s="75">
        <v>11</v>
      </c>
      <c r="B29" s="103"/>
      <c r="C29" s="1264" t="s">
        <v>2264</v>
      </c>
      <c r="D29" s="1265"/>
      <c r="E29" s="118"/>
      <c r="F29" s="119"/>
      <c r="G29" s="119"/>
      <c r="H29" s="119"/>
      <c r="I29" s="119"/>
      <c r="J29" s="119"/>
      <c r="K29" s="119"/>
      <c r="L29" s="107"/>
      <c r="M29" s="121"/>
      <c r="N29" s="118"/>
      <c r="O29" s="119"/>
      <c r="P29" s="119"/>
      <c r="Q29" s="120"/>
    </row>
    <row r="30" spans="1:18" s="56" customFormat="1" ht="48.75" x14ac:dyDescent="0.25">
      <c r="A30" s="75">
        <v>111</v>
      </c>
      <c r="B30" s="103"/>
      <c r="C30" s="1264" t="s">
        <v>2265</v>
      </c>
      <c r="D30" s="1265"/>
      <c r="E30" s="118"/>
      <c r="F30" s="119"/>
      <c r="G30" s="119"/>
      <c r="H30" s="119"/>
      <c r="I30" s="119"/>
      <c r="J30" s="119"/>
      <c r="K30" s="119"/>
      <c r="L30" s="107"/>
      <c r="M30" s="121"/>
      <c r="N30" s="118"/>
      <c r="O30" s="119"/>
      <c r="P30" s="119"/>
      <c r="Q30" s="120"/>
    </row>
    <row r="31" spans="1:18" s="56" customFormat="1" ht="15.75" customHeight="1" x14ac:dyDescent="0.25">
      <c r="A31" s="75"/>
      <c r="B31" s="103"/>
      <c r="C31" s="1264" t="s">
        <v>1304</v>
      </c>
      <c r="D31" s="1265"/>
      <c r="E31" s="118"/>
      <c r="F31" s="119"/>
      <c r="G31" s="119"/>
      <c r="H31" s="119"/>
      <c r="I31" s="119"/>
      <c r="J31" s="119"/>
      <c r="K31" s="119"/>
      <c r="L31" s="123"/>
      <c r="M31" s="121"/>
      <c r="N31" s="118"/>
      <c r="O31" s="119"/>
      <c r="P31" s="119"/>
      <c r="Q31" s="120"/>
    </row>
    <row r="32" spans="1:18" s="56" customFormat="1" ht="33" x14ac:dyDescent="0.25">
      <c r="A32" s="75">
        <v>11</v>
      </c>
      <c r="B32" s="103"/>
      <c r="C32" s="1264" t="s">
        <v>1305</v>
      </c>
      <c r="D32" s="1265"/>
      <c r="E32" s="118"/>
      <c r="F32" s="119"/>
      <c r="G32" s="119"/>
      <c r="H32" s="119"/>
      <c r="I32" s="119"/>
      <c r="J32" s="119"/>
      <c r="K32" s="119"/>
      <c r="L32" s="107"/>
      <c r="M32" s="121"/>
      <c r="N32" s="118"/>
      <c r="O32" s="119"/>
      <c r="P32" s="119"/>
      <c r="Q32" s="120"/>
    </row>
    <row r="33" spans="1:18" s="56" customFormat="1" ht="48.75" x14ac:dyDescent="0.25">
      <c r="A33" s="75">
        <v>111</v>
      </c>
      <c r="B33" s="103"/>
      <c r="C33" s="1264" t="s">
        <v>2266</v>
      </c>
      <c r="D33" s="1265"/>
      <c r="E33" s="118"/>
      <c r="F33" s="119"/>
      <c r="G33" s="119"/>
      <c r="H33" s="119"/>
      <c r="I33" s="119"/>
      <c r="J33" s="119"/>
      <c r="K33" s="119"/>
      <c r="L33" s="107"/>
      <c r="M33" s="121"/>
      <c r="N33" s="118"/>
      <c r="O33" s="119"/>
      <c r="P33" s="119"/>
      <c r="Q33" s="120"/>
    </row>
    <row r="34" spans="1:18" s="56" customFormat="1" ht="48.75" x14ac:dyDescent="0.25">
      <c r="A34" s="75">
        <v>111</v>
      </c>
      <c r="B34" s="103"/>
      <c r="C34" s="1264" t="s">
        <v>1306</v>
      </c>
      <c r="D34" s="1265"/>
      <c r="E34" s="118"/>
      <c r="F34" s="119"/>
      <c r="G34" s="119"/>
      <c r="H34" s="119"/>
      <c r="I34" s="119"/>
      <c r="J34" s="119"/>
      <c r="K34" s="119"/>
      <c r="L34" s="107"/>
      <c r="M34" s="121"/>
      <c r="N34" s="118"/>
      <c r="O34" s="119"/>
      <c r="P34" s="119"/>
      <c r="Q34" s="120"/>
    </row>
    <row r="35" spans="1:18" s="56" customFormat="1" ht="64.5" x14ac:dyDescent="0.25">
      <c r="A35" s="75">
        <v>1111</v>
      </c>
      <c r="B35" s="103"/>
      <c r="C35" s="1264" t="s">
        <v>1307</v>
      </c>
      <c r="D35" s="1265"/>
      <c r="E35" s="118"/>
      <c r="F35" s="119"/>
      <c r="G35" s="119"/>
      <c r="H35" s="119"/>
      <c r="I35" s="119"/>
      <c r="J35" s="119"/>
      <c r="K35" s="119"/>
      <c r="L35" s="107"/>
      <c r="M35" s="121"/>
      <c r="N35" s="118"/>
      <c r="O35" s="119"/>
      <c r="P35" s="119"/>
      <c r="Q35" s="120"/>
    </row>
    <row r="36" spans="1:18" s="56" customFormat="1" ht="33" customHeight="1" x14ac:dyDescent="0.25">
      <c r="A36" s="75">
        <v>11</v>
      </c>
      <c r="B36" s="103"/>
      <c r="C36" s="1264" t="s">
        <v>1308</v>
      </c>
      <c r="D36" s="1265"/>
      <c r="E36" s="118"/>
      <c r="F36" s="119"/>
      <c r="G36" s="119"/>
      <c r="H36" s="119"/>
      <c r="I36" s="119"/>
      <c r="J36" s="119"/>
      <c r="K36" s="119"/>
      <c r="L36" s="107"/>
      <c r="M36" s="121"/>
      <c r="N36" s="118"/>
      <c r="O36" s="119"/>
      <c r="P36" s="119"/>
      <c r="Q36" s="120"/>
    </row>
    <row r="37" spans="1:18" s="56" customFormat="1" ht="15.75" customHeight="1" x14ac:dyDescent="0.25">
      <c r="A37" s="75"/>
      <c r="B37" s="103"/>
      <c r="C37" s="1264" t="s">
        <v>1309</v>
      </c>
      <c r="D37" s="1265"/>
      <c r="E37" s="118"/>
      <c r="F37" s="119"/>
      <c r="G37" s="119"/>
      <c r="H37" s="119"/>
      <c r="I37" s="119"/>
      <c r="J37" s="119"/>
      <c r="K37" s="119"/>
      <c r="L37" s="107"/>
      <c r="M37" s="121"/>
      <c r="N37" s="118"/>
      <c r="O37" s="119"/>
      <c r="P37" s="119"/>
      <c r="Q37" s="120"/>
    </row>
    <row r="38" spans="1:18" s="56" customFormat="1" ht="18" customHeight="1" x14ac:dyDescent="0.25">
      <c r="A38" s="75">
        <v>1</v>
      </c>
      <c r="B38" s="103"/>
      <c r="C38" s="1264" t="s">
        <v>1040</v>
      </c>
      <c r="D38" s="1265"/>
      <c r="E38" s="118"/>
      <c r="F38" s="119"/>
      <c r="G38" s="119"/>
      <c r="H38" s="119"/>
      <c r="I38" s="119"/>
      <c r="J38" s="119"/>
      <c r="K38" s="119"/>
      <c r="L38" s="107"/>
      <c r="M38" s="121"/>
      <c r="N38" s="118"/>
      <c r="O38" s="119"/>
      <c r="P38" s="119"/>
      <c r="Q38" s="120"/>
    </row>
    <row r="39" spans="1:18" s="56" customFormat="1" ht="17.25" x14ac:dyDescent="0.25">
      <c r="A39" s="75">
        <v>1</v>
      </c>
      <c r="B39" s="103"/>
      <c r="C39" s="1264"/>
      <c r="D39" s="1265"/>
      <c r="E39" s="118"/>
      <c r="F39" s="119"/>
      <c r="G39" s="119"/>
      <c r="H39" s="119"/>
      <c r="I39" s="119"/>
      <c r="J39" s="119"/>
      <c r="K39" s="119"/>
      <c r="L39" s="107"/>
      <c r="M39" s="121"/>
      <c r="N39" s="118"/>
      <c r="O39" s="119"/>
      <c r="P39" s="119"/>
      <c r="Q39" s="120"/>
    </row>
    <row r="40" spans="1:18" s="56" customFormat="1" ht="16.5" thickBot="1" x14ac:dyDescent="0.3">
      <c r="A40" s="75"/>
      <c r="B40" s="103"/>
      <c r="C40" s="1206"/>
      <c r="D40" s="1207"/>
      <c r="E40" s="124"/>
      <c r="F40" s="125"/>
      <c r="G40" s="125"/>
      <c r="H40" s="125"/>
      <c r="I40" s="125"/>
      <c r="J40" s="125"/>
      <c r="K40" s="125"/>
      <c r="L40" s="126"/>
      <c r="M40" s="127"/>
      <c r="N40" s="124"/>
      <c r="O40" s="125"/>
      <c r="P40" s="125"/>
      <c r="Q40" s="128"/>
      <c r="R40"/>
    </row>
    <row r="41" spans="1:18" s="56" customFormat="1" ht="16.5" thickBot="1" x14ac:dyDescent="0.3">
      <c r="A41" s="75"/>
      <c r="C41" s="1208" t="s">
        <v>236</v>
      </c>
      <c r="D41" s="1208"/>
      <c r="Q41" s="129"/>
      <c r="R41"/>
    </row>
    <row r="42" spans="1:18" s="56" customFormat="1" ht="49.5" thickBot="1" x14ac:dyDescent="0.3">
      <c r="A42" s="75">
        <v>111</v>
      </c>
      <c r="C42" s="1182"/>
      <c r="D42" s="1183"/>
      <c r="E42" s="1183"/>
      <c r="F42" s="1183"/>
      <c r="G42" s="1183"/>
      <c r="H42" s="1183"/>
      <c r="I42" s="1183"/>
      <c r="J42" s="1183"/>
      <c r="K42" s="1183"/>
      <c r="L42" s="1183"/>
      <c r="M42" s="1183"/>
      <c r="N42" s="1183"/>
      <c r="O42" s="1183"/>
      <c r="P42" s="1183"/>
      <c r="Q42" s="1184"/>
      <c r="R42"/>
    </row>
    <row r="43" spans="1:18" s="56" customFormat="1" ht="15.75" x14ac:dyDescent="0.25">
      <c r="A43" s="75"/>
      <c r="Q43" s="129"/>
      <c r="R43"/>
    </row>
    <row r="44" spans="1:18" s="56" customFormat="1" ht="15.75" x14ac:dyDescent="0.25">
      <c r="A44" s="75"/>
      <c r="Q44" s="129"/>
      <c r="R44"/>
    </row>
    <row r="45" spans="1:18" s="56" customFormat="1" ht="15.75" x14ac:dyDescent="0.25">
      <c r="A45" s="75"/>
      <c r="Q45" s="129"/>
      <c r="R45"/>
    </row>
    <row r="46" spans="1:18" s="56" customFormat="1" ht="15.75" x14ac:dyDescent="0.25">
      <c r="A46" s="75"/>
      <c r="Q46" s="129"/>
      <c r="R46"/>
    </row>
    <row r="47" spans="1:18" s="56" customFormat="1" ht="15.75" x14ac:dyDescent="0.25">
      <c r="A47" s="75"/>
      <c r="Q47" s="129"/>
      <c r="R47"/>
    </row>
  </sheetData>
  <mergeCells count="46">
    <mergeCell ref="C42:Q42"/>
    <mergeCell ref="C39:D39"/>
    <mergeCell ref="C40:D40"/>
    <mergeCell ref="C41:D41"/>
    <mergeCell ref="C29:D29"/>
    <mergeCell ref="C30:D30"/>
    <mergeCell ref="C31:D31"/>
    <mergeCell ref="C32:D32"/>
    <mergeCell ref="C33:D33"/>
    <mergeCell ref="C34:D34"/>
    <mergeCell ref="C35:D35"/>
    <mergeCell ref="C36:D36"/>
    <mergeCell ref="C37:D37"/>
    <mergeCell ref="C38:D38"/>
    <mergeCell ref="C28:D28"/>
    <mergeCell ref="C20:D20"/>
    <mergeCell ref="C21:D21"/>
    <mergeCell ref="C22:D22"/>
    <mergeCell ref="C23:D23"/>
    <mergeCell ref="C24:D24"/>
    <mergeCell ref="C25:D25"/>
    <mergeCell ref="C26:D26"/>
    <mergeCell ref="C27:D27"/>
    <mergeCell ref="B9:C10"/>
    <mergeCell ref="D9:Q9"/>
    <mergeCell ref="D10:Q10"/>
    <mergeCell ref="B12:D12"/>
    <mergeCell ref="C18:D19"/>
    <mergeCell ref="E18:K18"/>
    <mergeCell ref="L18:M19"/>
    <mergeCell ref="N18:P18"/>
    <mergeCell ref="Q18:Q19"/>
    <mergeCell ref="D1:P1"/>
    <mergeCell ref="D2:P2"/>
    <mergeCell ref="H6:K6"/>
    <mergeCell ref="N6:P6"/>
    <mergeCell ref="H7:K7"/>
    <mergeCell ref="L7:M7"/>
    <mergeCell ref="N7:P7"/>
    <mergeCell ref="Q2:Q4"/>
    <mergeCell ref="O3:O4"/>
    <mergeCell ref="H5:K5"/>
    <mergeCell ref="N5:P5"/>
    <mergeCell ref="H8:K8"/>
    <mergeCell ref="L8:M8"/>
    <mergeCell ref="N8:P8"/>
  </mergeCells>
  <conditionalFormatting sqref="C20:D38">
    <cfRule type="duplicateValues" dxfId="3" priority="613"/>
  </conditionalFormatting>
  <dataValidations count="1">
    <dataValidation type="list" allowBlank="1" showInputMessage="1" showErrorMessage="1" sqref="Q21:Q39" xr:uid="{00000000-0002-0000-5700-000000000000}">
      <formula1>$I$13:$I$15</formula1>
    </dataValidation>
  </dataValidations>
  <pageMargins left="0.7" right="0.7" top="0.75" bottom="0.75" header="0.3" footer="0.3"/>
  <pageSetup paperSize="9" orientation="portrait" r:id="rId1"/>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660033"/>
  </sheetPr>
  <dimension ref="A1:X57"/>
  <sheetViews>
    <sheetView workbookViewId="0">
      <selection activeCell="E7" sqref="E7:F7"/>
    </sheetView>
  </sheetViews>
  <sheetFormatPr baseColWidth="10" defaultColWidth="11.42578125" defaultRowHeight="15" x14ac:dyDescent="0.25"/>
  <cols>
    <col min="1" max="1" width="1.7109375" style="133" customWidth="1"/>
    <col min="2" max="2" width="4.7109375" style="134" customWidth="1"/>
    <col min="3" max="3" width="21.7109375" style="135" customWidth="1"/>
    <col min="4" max="4" width="58.140625" style="135" customWidth="1"/>
    <col min="5" max="5" width="9.5703125" style="102" customWidth="1"/>
    <col min="6" max="6" width="6" style="102" customWidth="1"/>
    <col min="7" max="7" width="5.140625" style="102" customWidth="1"/>
    <col min="8" max="8" width="4.28515625" style="102" customWidth="1"/>
    <col min="9" max="9" width="6.5703125" style="102" customWidth="1"/>
    <col min="10" max="10" width="32.85546875" style="102" customWidth="1"/>
    <col min="11" max="11" width="17.28515625" style="102" customWidth="1"/>
    <col min="12" max="12" width="11.42578125" style="102"/>
    <col min="13" max="13" width="11.42578125" style="102" customWidth="1"/>
    <col min="14" max="14" width="13.28515625" style="102" customWidth="1"/>
    <col min="15" max="15" width="11.42578125" style="102"/>
    <col min="16" max="16" width="17.42578125" style="102" customWidth="1"/>
    <col min="17" max="19" width="11.42578125" style="102"/>
    <col min="20" max="20" width="12.140625" style="102" customWidth="1"/>
    <col min="21" max="21" width="11.42578125" style="102"/>
    <col min="22" max="22" width="14.85546875" style="102" customWidth="1"/>
    <col min="23" max="16384" width="11.42578125" style="102"/>
  </cols>
  <sheetData>
    <row r="1" spans="1:14" ht="20.25" x14ac:dyDescent="0.3">
      <c r="B1" s="159"/>
      <c r="C1" s="238"/>
      <c r="D1" s="151" t="s">
        <v>303</v>
      </c>
      <c r="E1" s="151"/>
      <c r="F1" s="151"/>
      <c r="G1" s="151"/>
      <c r="H1" s="151"/>
      <c r="I1" s="151"/>
      <c r="J1" s="152"/>
      <c r="K1" s="145"/>
    </row>
    <row r="2" spans="1:14" ht="22.5" x14ac:dyDescent="0.3">
      <c r="B2" s="159"/>
      <c r="C2" s="239"/>
      <c r="D2" s="145" t="s">
        <v>359</v>
      </c>
      <c r="E2" s="145"/>
      <c r="F2" s="146"/>
      <c r="G2" s="146"/>
      <c r="H2" s="146"/>
      <c r="I2" s="146" t="s">
        <v>309</v>
      </c>
      <c r="J2" s="761" t="s">
        <v>2518</v>
      </c>
      <c r="K2" s="270"/>
      <c r="L2" s="116"/>
    </row>
    <row r="3" spans="1:14" ht="20.25" x14ac:dyDescent="0.3">
      <c r="B3" s="159"/>
      <c r="C3" s="239"/>
      <c r="D3" s="147" t="s">
        <v>3078</v>
      </c>
      <c r="E3" s="145"/>
      <c r="F3" s="145"/>
      <c r="G3" s="145"/>
      <c r="H3" s="145"/>
      <c r="I3" s="145"/>
      <c r="J3" s="154"/>
      <c r="K3" s="271"/>
      <c r="L3" s="116"/>
    </row>
    <row r="4" spans="1:14" s="56" customFormat="1" ht="15.75" x14ac:dyDescent="0.25">
      <c r="A4" s="133"/>
      <c r="B4" s="161"/>
      <c r="C4" s="240" t="s">
        <v>86</v>
      </c>
      <c r="D4" s="72" t="s">
        <v>1297</v>
      </c>
      <c r="E4" s="149"/>
      <c r="F4" s="165"/>
      <c r="G4" s="165"/>
      <c r="H4" s="165"/>
      <c r="I4" s="165"/>
      <c r="J4" s="155"/>
      <c r="K4" s="272"/>
      <c r="L4" s="129"/>
      <c r="N4" s="144"/>
    </row>
    <row r="5" spans="1:14" s="56" customFormat="1" ht="15.75" x14ac:dyDescent="0.25">
      <c r="A5" s="133"/>
      <c r="B5" s="161"/>
      <c r="C5" s="240" t="s">
        <v>305</v>
      </c>
      <c r="D5" s="149" t="s">
        <v>306</v>
      </c>
      <c r="E5" s="1139" t="s">
        <v>307</v>
      </c>
      <c r="F5" s="1139"/>
      <c r="G5" s="1140" t="s">
        <v>315</v>
      </c>
      <c r="H5" s="1140"/>
      <c r="I5" s="1140"/>
      <c r="J5" s="245" t="s">
        <v>310</v>
      </c>
      <c r="K5" s="165"/>
      <c r="L5" s="129"/>
      <c r="N5" s="144"/>
    </row>
    <row r="6" spans="1:14" s="56" customFormat="1" ht="15.75" x14ac:dyDescent="0.25">
      <c r="A6" s="133"/>
      <c r="B6" s="161"/>
      <c r="C6" s="241" t="s">
        <v>302</v>
      </c>
      <c r="D6" s="150" t="s">
        <v>151</v>
      </c>
      <c r="E6" s="1141">
        <v>45163</v>
      </c>
      <c r="F6" s="1141"/>
      <c r="G6" s="166" t="s">
        <v>311</v>
      </c>
      <c r="H6" s="166"/>
      <c r="I6" s="224">
        <v>1</v>
      </c>
      <c r="J6" s="246" t="s">
        <v>308</v>
      </c>
      <c r="K6" s="273"/>
      <c r="L6" s="129"/>
    </row>
    <row r="7" spans="1:14" s="56" customFormat="1" ht="15.75" x14ac:dyDescent="0.25">
      <c r="A7" s="133"/>
      <c r="B7" s="161"/>
      <c r="C7" s="241" t="s">
        <v>88</v>
      </c>
      <c r="D7" s="150" t="s">
        <v>152</v>
      </c>
      <c r="E7" s="1141">
        <f>+E6+10</f>
        <v>45173</v>
      </c>
      <c r="F7" s="1141"/>
      <c r="G7" s="167" t="s">
        <v>312</v>
      </c>
      <c r="H7" s="167"/>
      <c r="I7" s="224">
        <v>0</v>
      </c>
      <c r="J7" s="247"/>
      <c r="K7" s="274"/>
      <c r="L7" s="129"/>
    </row>
    <row r="8" spans="1:14" ht="15.75" thickBot="1" x14ac:dyDescent="0.3">
      <c r="B8" s="159"/>
      <c r="C8" s="304"/>
      <c r="D8" s="156"/>
      <c r="E8" s="157"/>
      <c r="F8" s="157"/>
      <c r="G8" s="243" t="s">
        <v>313</v>
      </c>
      <c r="H8" s="243"/>
      <c r="I8" s="244" t="s">
        <v>314</v>
      </c>
      <c r="J8" s="158"/>
      <c r="K8" s="168"/>
      <c r="L8" s="116"/>
    </row>
    <row r="9" spans="1:14" ht="15.75" thickBot="1" x14ac:dyDescent="0.3">
      <c r="B9" s="159"/>
      <c r="C9" s="164"/>
      <c r="D9" s="164"/>
      <c r="E9" s="143"/>
      <c r="G9" s="168"/>
      <c r="H9" s="168"/>
      <c r="I9" s="225"/>
      <c r="J9" s="143"/>
      <c r="K9" s="168"/>
      <c r="L9" s="116"/>
    </row>
    <row r="10" spans="1:14" ht="15.75" thickBot="1" x14ac:dyDescent="0.3">
      <c r="C10" s="1270" t="s">
        <v>301</v>
      </c>
      <c r="D10" s="1271"/>
      <c r="E10" s="1274" t="s">
        <v>244</v>
      </c>
      <c r="F10" s="1276" t="s">
        <v>318</v>
      </c>
      <c r="G10" s="1276"/>
      <c r="H10" s="1276"/>
      <c r="I10" s="1277" t="s">
        <v>245</v>
      </c>
      <c r="J10" s="1278"/>
      <c r="K10" s="116"/>
      <c r="L10" s="116"/>
    </row>
    <row r="11" spans="1:14" s="132" customFormat="1" thickBot="1" x14ac:dyDescent="0.25">
      <c r="A11" s="136"/>
      <c r="B11" s="137"/>
      <c r="C11" s="1497"/>
      <c r="D11" s="1498"/>
      <c r="E11" s="1499"/>
      <c r="F11" s="285" t="s">
        <v>311</v>
      </c>
      <c r="G11" s="285" t="s">
        <v>312</v>
      </c>
      <c r="H11" s="285" t="s">
        <v>313</v>
      </c>
      <c r="I11" s="1500"/>
      <c r="J11" s="1501"/>
      <c r="K11" s="275"/>
      <c r="L11" s="276"/>
    </row>
    <row r="12" spans="1:14" s="132" customFormat="1" x14ac:dyDescent="0.2">
      <c r="A12" s="136"/>
      <c r="B12" s="137" t="s">
        <v>356</v>
      </c>
      <c r="C12" s="1505"/>
      <c r="D12" s="1506"/>
      <c r="E12" s="286"/>
      <c r="F12" s="286"/>
      <c r="G12" s="286"/>
      <c r="H12" s="286"/>
      <c r="I12" s="1495"/>
      <c r="J12" s="1496"/>
      <c r="K12" s="233"/>
      <c r="L12" s="276"/>
    </row>
    <row r="13" spans="1:14" x14ac:dyDescent="0.25">
      <c r="C13" s="1489" t="s">
        <v>1310</v>
      </c>
      <c r="D13" s="1490"/>
      <c r="E13" s="138"/>
      <c r="F13" s="138">
        <f t="shared" ref="F13:F37" si="0">SUMIF(E13,G$6,I$6)</f>
        <v>0</v>
      </c>
      <c r="G13" s="138">
        <f t="shared" ref="G13:G37" si="1">SUMIF(G$7,E13,I$6)</f>
        <v>0</v>
      </c>
      <c r="H13" s="138">
        <f>SUMIF(E13,G$8,I$6)</f>
        <v>0</v>
      </c>
      <c r="I13" s="1390"/>
      <c r="J13" s="1391"/>
      <c r="K13" s="277"/>
      <c r="L13" s="278"/>
      <c r="M13" s="143"/>
    </row>
    <row r="14" spans="1:14" x14ac:dyDescent="0.25">
      <c r="C14" s="1489" t="s">
        <v>1311</v>
      </c>
      <c r="D14" s="1490"/>
      <c r="E14" s="138"/>
      <c r="F14" s="138">
        <f t="shared" si="0"/>
        <v>0</v>
      </c>
      <c r="G14" s="138">
        <f t="shared" si="1"/>
        <v>0</v>
      </c>
      <c r="H14" s="138">
        <f t="shared" ref="H14:H37" si="2">SUMIF(E14,G$8,I$6)</f>
        <v>0</v>
      </c>
      <c r="I14" s="1390"/>
      <c r="J14" s="1391"/>
      <c r="K14" s="277"/>
      <c r="L14" s="278"/>
      <c r="M14" s="143"/>
    </row>
    <row r="15" spans="1:14" ht="31.5" x14ac:dyDescent="0.25">
      <c r="A15" s="133">
        <v>11</v>
      </c>
      <c r="C15" s="1485" t="s">
        <v>1312</v>
      </c>
      <c r="D15" s="1486"/>
      <c r="E15" s="138"/>
      <c r="F15" s="138">
        <f t="shared" si="0"/>
        <v>0</v>
      </c>
      <c r="G15" s="138">
        <f t="shared" si="1"/>
        <v>0</v>
      </c>
      <c r="H15" s="138">
        <f t="shared" si="2"/>
        <v>0</v>
      </c>
      <c r="I15" s="1390"/>
      <c r="J15" s="1391"/>
      <c r="K15" s="277"/>
      <c r="L15" s="278"/>
      <c r="M15" s="143"/>
    </row>
    <row r="16" spans="1:14" x14ac:dyDescent="0.25">
      <c r="C16" s="1485" t="s">
        <v>1313</v>
      </c>
      <c r="D16" s="1486"/>
      <c r="E16" s="138"/>
      <c r="F16" s="138">
        <f t="shared" si="0"/>
        <v>0</v>
      </c>
      <c r="G16" s="138">
        <f t="shared" si="1"/>
        <v>0</v>
      </c>
      <c r="H16" s="138">
        <f t="shared" si="2"/>
        <v>0</v>
      </c>
      <c r="I16" s="1390"/>
      <c r="J16" s="1391"/>
      <c r="K16" s="277"/>
      <c r="L16" s="278"/>
      <c r="M16" s="143"/>
    </row>
    <row r="17" spans="1:13" ht="31.5" x14ac:dyDescent="0.25">
      <c r="A17" s="133">
        <v>11</v>
      </c>
      <c r="C17" s="1485" t="s">
        <v>1314</v>
      </c>
      <c r="D17" s="1486"/>
      <c r="E17" s="138"/>
      <c r="F17" s="138">
        <f t="shared" si="0"/>
        <v>0</v>
      </c>
      <c r="G17" s="138">
        <f t="shared" si="1"/>
        <v>0</v>
      </c>
      <c r="H17" s="138">
        <f t="shared" si="2"/>
        <v>0</v>
      </c>
      <c r="I17" s="1390"/>
      <c r="J17" s="1391"/>
      <c r="K17" s="277"/>
      <c r="L17" s="278"/>
      <c r="M17" s="143"/>
    </row>
    <row r="18" spans="1:13" ht="16.5" x14ac:dyDescent="0.25">
      <c r="A18" s="133">
        <v>1</v>
      </c>
      <c r="C18" s="1485" t="s">
        <v>1315</v>
      </c>
      <c r="D18" s="1486"/>
      <c r="E18" s="138"/>
      <c r="F18" s="138">
        <f t="shared" si="0"/>
        <v>0</v>
      </c>
      <c r="G18" s="138">
        <f t="shared" si="1"/>
        <v>0</v>
      </c>
      <c r="H18" s="138">
        <f t="shared" si="2"/>
        <v>0</v>
      </c>
      <c r="I18" s="1390"/>
      <c r="J18" s="1391"/>
      <c r="K18" s="277"/>
      <c r="L18" s="278"/>
      <c r="M18" s="143"/>
    </row>
    <row r="19" spans="1:13" ht="16.5" x14ac:dyDescent="0.25">
      <c r="A19" s="133">
        <v>1</v>
      </c>
      <c r="C19" s="1485" t="s">
        <v>1316</v>
      </c>
      <c r="D19" s="1486"/>
      <c r="E19" s="138"/>
      <c r="F19" s="138">
        <f t="shared" si="0"/>
        <v>0</v>
      </c>
      <c r="G19" s="138">
        <f t="shared" si="1"/>
        <v>0</v>
      </c>
      <c r="H19" s="138">
        <f t="shared" si="2"/>
        <v>0</v>
      </c>
      <c r="I19" s="1390"/>
      <c r="J19" s="1391"/>
      <c r="K19" s="277"/>
      <c r="L19" s="278"/>
      <c r="M19" s="143"/>
    </row>
    <row r="20" spans="1:13" ht="31.5" x14ac:dyDescent="0.25">
      <c r="A20" s="133">
        <v>11</v>
      </c>
      <c r="C20" s="1485" t="s">
        <v>1317</v>
      </c>
      <c r="D20" s="1486"/>
      <c r="E20" s="138"/>
      <c r="F20" s="138">
        <f t="shared" si="0"/>
        <v>0</v>
      </c>
      <c r="G20" s="138">
        <f t="shared" si="1"/>
        <v>0</v>
      </c>
      <c r="H20" s="138">
        <f t="shared" si="2"/>
        <v>0</v>
      </c>
      <c r="I20" s="1390"/>
      <c r="J20" s="1391"/>
      <c r="K20" s="277"/>
      <c r="L20" s="278"/>
      <c r="M20" s="143"/>
    </row>
    <row r="21" spans="1:13" ht="31.5" x14ac:dyDescent="0.25">
      <c r="A21" s="133">
        <v>11</v>
      </c>
      <c r="C21" s="1485" t="s">
        <v>1318</v>
      </c>
      <c r="D21" s="1486"/>
      <c r="E21" s="138"/>
      <c r="F21" s="138">
        <f t="shared" si="0"/>
        <v>0</v>
      </c>
      <c r="G21" s="138">
        <f t="shared" si="1"/>
        <v>0</v>
      </c>
      <c r="H21" s="138">
        <f t="shared" si="2"/>
        <v>0</v>
      </c>
      <c r="I21" s="1390"/>
      <c r="J21" s="1391"/>
      <c r="K21" s="277"/>
      <c r="L21" s="278"/>
      <c r="M21" s="143"/>
    </row>
    <row r="22" spans="1:13" ht="46.5" x14ac:dyDescent="0.25">
      <c r="A22" s="133">
        <v>111</v>
      </c>
      <c r="C22" s="1485" t="s">
        <v>1319</v>
      </c>
      <c r="D22" s="1486"/>
      <c r="E22" s="138"/>
      <c r="F22" s="138">
        <f t="shared" si="0"/>
        <v>0</v>
      </c>
      <c r="G22" s="138">
        <f t="shared" si="1"/>
        <v>0</v>
      </c>
      <c r="H22" s="138">
        <f t="shared" si="2"/>
        <v>0</v>
      </c>
      <c r="I22" s="1390"/>
      <c r="J22" s="1391"/>
      <c r="K22" s="277"/>
      <c r="L22" s="278"/>
      <c r="M22" s="143"/>
    </row>
    <row r="23" spans="1:13" ht="31.5" x14ac:dyDescent="0.25">
      <c r="A23" s="133">
        <v>11</v>
      </c>
      <c r="C23" s="1485" t="s">
        <v>1320</v>
      </c>
      <c r="D23" s="1486"/>
      <c r="E23" s="138"/>
      <c r="F23" s="138">
        <f t="shared" si="0"/>
        <v>0</v>
      </c>
      <c r="G23" s="138">
        <f t="shared" si="1"/>
        <v>0</v>
      </c>
      <c r="H23" s="138">
        <f t="shared" si="2"/>
        <v>0</v>
      </c>
      <c r="I23" s="1390"/>
      <c r="J23" s="1391"/>
      <c r="K23" s="277"/>
      <c r="L23" s="278"/>
      <c r="M23" s="143"/>
    </row>
    <row r="24" spans="1:13" ht="46.5" x14ac:dyDescent="0.25">
      <c r="A24" s="133">
        <v>111</v>
      </c>
      <c r="C24" s="1485" t="s">
        <v>1321</v>
      </c>
      <c r="D24" s="1486"/>
      <c r="E24" s="138"/>
      <c r="F24" s="138">
        <f t="shared" si="0"/>
        <v>0</v>
      </c>
      <c r="G24" s="138">
        <f t="shared" si="1"/>
        <v>0</v>
      </c>
      <c r="H24" s="138">
        <f t="shared" si="2"/>
        <v>0</v>
      </c>
      <c r="I24" s="1390"/>
      <c r="J24" s="1391"/>
      <c r="K24" s="277"/>
      <c r="L24" s="278"/>
      <c r="M24" s="143"/>
    </row>
    <row r="25" spans="1:13" ht="31.5" x14ac:dyDescent="0.25">
      <c r="A25" s="133">
        <v>11</v>
      </c>
      <c r="C25" s="1485" t="s">
        <v>1322</v>
      </c>
      <c r="D25" s="1486"/>
      <c r="E25" s="138"/>
      <c r="F25" s="138">
        <f t="shared" si="0"/>
        <v>0</v>
      </c>
      <c r="G25" s="138">
        <f t="shared" si="1"/>
        <v>0</v>
      </c>
      <c r="H25" s="138">
        <f t="shared" si="2"/>
        <v>0</v>
      </c>
      <c r="I25" s="1390"/>
      <c r="J25" s="1391"/>
      <c r="K25" s="277"/>
      <c r="L25" s="278"/>
      <c r="M25" s="143"/>
    </row>
    <row r="26" spans="1:13" x14ac:dyDescent="0.25">
      <c r="C26" s="1485" t="s">
        <v>930</v>
      </c>
      <c r="D26" s="1486"/>
      <c r="E26" s="138"/>
      <c r="F26" s="138">
        <f t="shared" si="0"/>
        <v>0</v>
      </c>
      <c r="G26" s="138">
        <f t="shared" si="1"/>
        <v>0</v>
      </c>
      <c r="H26" s="138">
        <f t="shared" si="2"/>
        <v>0</v>
      </c>
      <c r="I26" s="1390"/>
      <c r="J26" s="1391"/>
      <c r="K26" s="277"/>
      <c r="L26" s="278"/>
      <c r="M26" s="143"/>
    </row>
    <row r="27" spans="1:13" ht="31.5" x14ac:dyDescent="0.25">
      <c r="A27" s="133">
        <v>11</v>
      </c>
      <c r="C27" s="1485" t="s">
        <v>1323</v>
      </c>
      <c r="D27" s="1486"/>
      <c r="E27" s="138"/>
      <c r="F27" s="138">
        <f t="shared" si="0"/>
        <v>0</v>
      </c>
      <c r="G27" s="138">
        <f t="shared" si="1"/>
        <v>0</v>
      </c>
      <c r="H27" s="138">
        <f t="shared" si="2"/>
        <v>0</v>
      </c>
      <c r="I27" s="1390"/>
      <c r="J27" s="1391"/>
      <c r="K27" s="277"/>
      <c r="L27" s="278"/>
      <c r="M27" s="143"/>
    </row>
    <row r="28" spans="1:13" ht="31.5" x14ac:dyDescent="0.25">
      <c r="A28" s="133">
        <v>11</v>
      </c>
      <c r="C28" s="1485" t="s">
        <v>1324</v>
      </c>
      <c r="D28" s="1486"/>
      <c r="E28" s="138"/>
      <c r="F28" s="138">
        <f t="shared" si="0"/>
        <v>0</v>
      </c>
      <c r="G28" s="138">
        <f t="shared" si="1"/>
        <v>0</v>
      </c>
      <c r="H28" s="138">
        <f t="shared" si="2"/>
        <v>0</v>
      </c>
      <c r="I28" s="1390"/>
      <c r="J28" s="1391"/>
      <c r="K28" s="277"/>
      <c r="L28" s="278"/>
      <c r="M28" s="143"/>
    </row>
    <row r="29" spans="1:13" ht="31.5" x14ac:dyDescent="0.25">
      <c r="A29" s="133">
        <v>11</v>
      </c>
      <c r="C29" s="1485" t="s">
        <v>1325</v>
      </c>
      <c r="D29" s="1486"/>
      <c r="E29" s="138"/>
      <c r="F29" s="138">
        <f t="shared" si="0"/>
        <v>0</v>
      </c>
      <c r="G29" s="138">
        <f t="shared" si="1"/>
        <v>0</v>
      </c>
      <c r="H29" s="138">
        <f t="shared" si="2"/>
        <v>0</v>
      </c>
      <c r="I29" s="1390"/>
      <c r="J29" s="1391"/>
      <c r="K29" s="277"/>
      <c r="L29" s="278"/>
      <c r="M29" s="143"/>
    </row>
    <row r="30" spans="1:13" ht="46.5" x14ac:dyDescent="0.25">
      <c r="A30" s="133">
        <v>111</v>
      </c>
      <c r="C30" s="1485" t="s">
        <v>1326</v>
      </c>
      <c r="D30" s="1486"/>
      <c r="E30" s="138"/>
      <c r="F30" s="138">
        <f t="shared" si="0"/>
        <v>0</v>
      </c>
      <c r="G30" s="138">
        <f t="shared" si="1"/>
        <v>0</v>
      </c>
      <c r="H30" s="138">
        <f t="shared" si="2"/>
        <v>0</v>
      </c>
      <c r="I30" s="1390"/>
      <c r="J30" s="1391"/>
      <c r="K30" s="277"/>
      <c r="L30" s="278"/>
      <c r="M30" s="143"/>
    </row>
    <row r="31" spans="1:13" ht="31.5" x14ac:dyDescent="0.25">
      <c r="A31" s="133">
        <v>11</v>
      </c>
      <c r="C31" s="1485" t="s">
        <v>1327</v>
      </c>
      <c r="D31" s="1486"/>
      <c r="E31" s="138"/>
      <c r="F31" s="138">
        <f t="shared" si="0"/>
        <v>0</v>
      </c>
      <c r="G31" s="138">
        <f t="shared" si="1"/>
        <v>0</v>
      </c>
      <c r="H31" s="138">
        <f t="shared" si="2"/>
        <v>0</v>
      </c>
      <c r="I31" s="1390"/>
      <c r="J31" s="1391"/>
      <c r="K31" s="277"/>
      <c r="L31" s="278"/>
      <c r="M31" s="143"/>
    </row>
    <row r="32" spans="1:13" ht="31.5" x14ac:dyDescent="0.25">
      <c r="A32" s="133">
        <v>11</v>
      </c>
      <c r="C32" s="1485" t="s">
        <v>1328</v>
      </c>
      <c r="D32" s="1486"/>
      <c r="E32" s="138"/>
      <c r="F32" s="138">
        <f t="shared" si="0"/>
        <v>0</v>
      </c>
      <c r="G32" s="138">
        <f t="shared" si="1"/>
        <v>0</v>
      </c>
      <c r="H32" s="138">
        <f t="shared" si="2"/>
        <v>0</v>
      </c>
      <c r="I32" s="1390"/>
      <c r="J32" s="1391"/>
      <c r="K32" s="277"/>
      <c r="L32" s="278"/>
      <c r="M32" s="143"/>
    </row>
    <row r="33" spans="1:22" ht="31.5" x14ac:dyDescent="0.25">
      <c r="A33" s="133">
        <v>11</v>
      </c>
      <c r="C33" s="1485" t="s">
        <v>1329</v>
      </c>
      <c r="D33" s="1486"/>
      <c r="E33" s="138"/>
      <c r="F33" s="138">
        <f t="shared" si="0"/>
        <v>0</v>
      </c>
      <c r="G33" s="138">
        <f t="shared" si="1"/>
        <v>0</v>
      </c>
      <c r="H33" s="138">
        <f t="shared" si="2"/>
        <v>0</v>
      </c>
      <c r="I33" s="1390"/>
      <c r="J33" s="1391"/>
      <c r="K33" s="277"/>
      <c r="L33" s="278"/>
      <c r="M33" s="143"/>
    </row>
    <row r="34" spans="1:22" ht="31.5" x14ac:dyDescent="0.25">
      <c r="A34" s="133">
        <v>11</v>
      </c>
      <c r="C34" s="1485" t="s">
        <v>1330</v>
      </c>
      <c r="D34" s="1486"/>
      <c r="E34" s="138"/>
      <c r="F34" s="138">
        <f t="shared" si="0"/>
        <v>0</v>
      </c>
      <c r="G34" s="138">
        <f t="shared" si="1"/>
        <v>0</v>
      </c>
      <c r="H34" s="138">
        <f t="shared" si="2"/>
        <v>0</v>
      </c>
      <c r="I34" s="1390"/>
      <c r="J34" s="1391"/>
      <c r="K34" s="277"/>
      <c r="L34" s="278"/>
      <c r="M34" s="143"/>
    </row>
    <row r="35" spans="1:22" x14ac:dyDescent="0.25">
      <c r="C35" s="1520"/>
      <c r="D35" s="1521"/>
      <c r="E35" s="138" t="s">
        <v>312</v>
      </c>
      <c r="F35" s="138">
        <f t="shared" si="0"/>
        <v>0</v>
      </c>
      <c r="G35" s="138">
        <f t="shared" si="1"/>
        <v>1</v>
      </c>
      <c r="H35" s="138">
        <f t="shared" si="2"/>
        <v>0</v>
      </c>
      <c r="I35" s="1390"/>
      <c r="J35" s="1391"/>
      <c r="K35" s="277"/>
      <c r="L35" s="278"/>
      <c r="M35" s="143"/>
    </row>
    <row r="36" spans="1:22" x14ac:dyDescent="0.25">
      <c r="C36" s="1520"/>
      <c r="D36" s="1521"/>
      <c r="E36" s="138" t="s">
        <v>311</v>
      </c>
      <c r="F36" s="138">
        <f t="shared" si="0"/>
        <v>1</v>
      </c>
      <c r="G36" s="138">
        <f t="shared" si="1"/>
        <v>0</v>
      </c>
      <c r="H36" s="138">
        <f t="shared" si="2"/>
        <v>0</v>
      </c>
      <c r="I36" s="1390"/>
      <c r="J36" s="1391"/>
      <c r="K36" s="277"/>
      <c r="L36" s="278"/>
      <c r="M36" s="143"/>
    </row>
    <row r="37" spans="1:22" ht="15.75" thickBot="1" x14ac:dyDescent="0.3">
      <c r="C37" s="1483"/>
      <c r="D37" s="1484"/>
      <c r="E37" s="115"/>
      <c r="F37" s="115">
        <f t="shared" si="0"/>
        <v>0</v>
      </c>
      <c r="G37" s="115">
        <f t="shared" si="1"/>
        <v>0</v>
      </c>
      <c r="H37" s="115">
        <f t="shared" si="2"/>
        <v>0</v>
      </c>
      <c r="I37" s="1487"/>
      <c r="J37" s="1488"/>
      <c r="K37" s="249"/>
    </row>
    <row r="38" spans="1:22" ht="22.5" x14ac:dyDescent="0.3">
      <c r="C38" s="164"/>
      <c r="D38" s="164"/>
      <c r="E38" s="143"/>
      <c r="F38" s="198" t="s">
        <v>311</v>
      </c>
      <c r="G38" s="198" t="s">
        <v>312</v>
      </c>
      <c r="H38" s="198" t="s">
        <v>313</v>
      </c>
      <c r="I38" s="226" t="s">
        <v>317</v>
      </c>
      <c r="J38" s="169"/>
      <c r="K38" s="169"/>
      <c r="L38" s="201" t="s">
        <v>319</v>
      </c>
      <c r="M38" s="201"/>
      <c r="N38" s="201"/>
      <c r="O38" s="201"/>
      <c r="P38" s="201"/>
      <c r="Q38" s="201"/>
      <c r="R38" s="201"/>
      <c r="S38" s="201"/>
      <c r="T38" s="202"/>
      <c r="U38" s="201"/>
      <c r="V38" s="201"/>
    </row>
    <row r="39" spans="1:22" ht="15.75" thickBot="1" x14ac:dyDescent="0.3">
      <c r="E39" s="102" t="s">
        <v>316</v>
      </c>
      <c r="F39" s="104">
        <f>SUM(F13:F37)</f>
        <v>1</v>
      </c>
      <c r="G39" s="104">
        <f>SUM(G13:G37)</f>
        <v>1</v>
      </c>
      <c r="H39" s="104">
        <f>SUM(H13:H37)</f>
        <v>0</v>
      </c>
      <c r="I39" s="102">
        <f>+F39+G39</f>
        <v>2</v>
      </c>
      <c r="L39" s="1292" t="s">
        <v>349</v>
      </c>
      <c r="M39" s="1292"/>
      <c r="N39" s="1292"/>
      <c r="O39" s="1292"/>
      <c r="P39" s="1292"/>
      <c r="Q39" s="195"/>
      <c r="R39" s="1292" t="s">
        <v>350</v>
      </c>
      <c r="S39" s="1292"/>
      <c r="T39" s="1292"/>
      <c r="U39" s="1292"/>
      <c r="V39" s="1292"/>
    </row>
    <row r="40" spans="1:22" ht="15.75" thickBot="1" x14ac:dyDescent="0.3">
      <c r="D40" s="180" t="s">
        <v>347</v>
      </c>
      <c r="E40" s="181"/>
      <c r="F40" s="1293">
        <f>+F39/I39</f>
        <v>0.5</v>
      </c>
      <c r="G40" s="1293">
        <f>+G39/I39</f>
        <v>0.5</v>
      </c>
      <c r="H40" s="223"/>
      <c r="I40" s="1295">
        <f>+F40+G40</f>
        <v>1</v>
      </c>
      <c r="L40" s="196"/>
      <c r="M40" s="174"/>
      <c r="N40" s="195"/>
      <c r="O40" s="195"/>
      <c r="P40" s="195"/>
      <c r="Q40" s="195"/>
      <c r="R40" s="195"/>
      <c r="S40" s="195"/>
      <c r="T40" s="203"/>
      <c r="U40" s="176"/>
      <c r="V40" s="176"/>
    </row>
    <row r="41" spans="1:22" ht="15.75" thickBot="1" x14ac:dyDescent="0.3">
      <c r="D41" s="180" t="s">
        <v>348</v>
      </c>
      <c r="E41" s="181"/>
      <c r="F41" s="1294"/>
      <c r="G41" s="1294"/>
      <c r="H41" s="223"/>
      <c r="I41" s="1296"/>
      <c r="L41" s="1297" t="s">
        <v>320</v>
      </c>
      <c r="M41" s="1298"/>
      <c r="N41" s="1298"/>
      <c r="O41" s="1298"/>
      <c r="P41" s="1299"/>
      <c r="Q41" s="195"/>
      <c r="R41" s="1297" t="s">
        <v>321</v>
      </c>
      <c r="S41" s="1298"/>
      <c r="T41" s="1300"/>
      <c r="U41" s="1298"/>
      <c r="V41" s="1299"/>
    </row>
    <row r="42" spans="1:22" ht="38.25" x14ac:dyDescent="0.25">
      <c r="D42" s="182"/>
      <c r="E42" s="116"/>
      <c r="F42" s="186"/>
      <c r="G42" s="186"/>
      <c r="H42" s="183"/>
      <c r="I42" s="184"/>
      <c r="L42" s="216" t="s">
        <v>322</v>
      </c>
      <c r="M42" s="217" t="s">
        <v>323</v>
      </c>
      <c r="N42" s="217" t="s">
        <v>324</v>
      </c>
      <c r="O42" s="217" t="s">
        <v>325</v>
      </c>
      <c r="P42" s="218" t="s">
        <v>326</v>
      </c>
      <c r="Q42" s="219"/>
      <c r="R42" s="220" t="s">
        <v>322</v>
      </c>
      <c r="S42" s="217" t="s">
        <v>323</v>
      </c>
      <c r="T42" s="217" t="s">
        <v>327</v>
      </c>
      <c r="U42" s="217" t="s">
        <v>325</v>
      </c>
      <c r="V42" s="218" t="s">
        <v>326</v>
      </c>
    </row>
    <row r="43" spans="1:22" x14ac:dyDescent="0.25">
      <c r="D43" s="182" t="s">
        <v>324</v>
      </c>
      <c r="E43" s="193">
        <f>+F40</f>
        <v>0.5</v>
      </c>
      <c r="F43" s="186"/>
      <c r="G43" s="186"/>
      <c r="H43" s="183"/>
      <c r="I43" s="184"/>
      <c r="L43" s="205" t="s">
        <v>328</v>
      </c>
      <c r="M43" s="206" t="s">
        <v>329</v>
      </c>
      <c r="N43" s="207" t="s">
        <v>330</v>
      </c>
      <c r="O43" s="208" t="s">
        <v>331</v>
      </c>
      <c r="P43" s="189" t="s">
        <v>332</v>
      </c>
      <c r="Q43" s="204"/>
      <c r="R43" s="209" t="s">
        <v>328</v>
      </c>
      <c r="S43" s="206" t="s">
        <v>333</v>
      </c>
      <c r="T43" s="179" t="s">
        <v>334</v>
      </c>
      <c r="U43" s="208" t="s">
        <v>331</v>
      </c>
      <c r="V43" s="189" t="s">
        <v>335</v>
      </c>
    </row>
    <row r="44" spans="1:22" ht="30" x14ac:dyDescent="0.25">
      <c r="D44" s="182" t="s">
        <v>327</v>
      </c>
      <c r="E44" s="193">
        <f>+G40</f>
        <v>0.5</v>
      </c>
      <c r="F44" s="186"/>
      <c r="G44" s="186"/>
      <c r="H44" s="183"/>
      <c r="I44" s="184"/>
      <c r="L44" s="205" t="s">
        <v>336</v>
      </c>
      <c r="M44" s="206" t="s">
        <v>329</v>
      </c>
      <c r="N44" s="207" t="s">
        <v>337</v>
      </c>
      <c r="O44" s="208" t="s">
        <v>338</v>
      </c>
      <c r="P44" s="189" t="s">
        <v>339</v>
      </c>
      <c r="Q44" s="204"/>
      <c r="R44" s="209" t="s">
        <v>336</v>
      </c>
      <c r="S44" s="206" t="s">
        <v>333</v>
      </c>
      <c r="T44" s="179" t="s">
        <v>337</v>
      </c>
      <c r="U44" s="208" t="s">
        <v>338</v>
      </c>
      <c r="V44" s="189" t="s">
        <v>340</v>
      </c>
    </row>
    <row r="45" spans="1:22" ht="16.5" thickBot="1" x14ac:dyDescent="0.3">
      <c r="C45" s="227" t="s">
        <v>351</v>
      </c>
      <c r="D45" s="182"/>
      <c r="E45" s="116"/>
      <c r="F45" s="186"/>
      <c r="G45" s="186"/>
      <c r="H45" s="183"/>
      <c r="I45" s="184"/>
      <c r="J45" s="102">
        <f>990*1.12</f>
        <v>1108.8000000000002</v>
      </c>
      <c r="L45" s="210" t="s">
        <v>341</v>
      </c>
      <c r="M45" s="211" t="s">
        <v>329</v>
      </c>
      <c r="N45" s="212" t="s">
        <v>342</v>
      </c>
      <c r="O45" s="213" t="s">
        <v>343</v>
      </c>
      <c r="P45" s="214" t="s">
        <v>344</v>
      </c>
      <c r="Q45" s="204"/>
      <c r="R45" s="215" t="s">
        <v>341</v>
      </c>
      <c r="S45" s="211" t="s">
        <v>345</v>
      </c>
      <c r="T45" s="190" t="s">
        <v>346</v>
      </c>
      <c r="U45" s="213" t="s">
        <v>343</v>
      </c>
      <c r="V45" s="214" t="s">
        <v>332</v>
      </c>
    </row>
    <row r="46" spans="1:22" x14ac:dyDescent="0.25">
      <c r="D46" s="229" t="s">
        <v>352</v>
      </c>
      <c r="E46" s="116"/>
      <c r="F46" s="186"/>
      <c r="G46" s="186"/>
      <c r="H46" s="183"/>
      <c r="I46" s="184"/>
    </row>
    <row r="47" spans="1:22" x14ac:dyDescent="0.25">
      <c r="D47" s="228" t="s">
        <v>353</v>
      </c>
      <c r="E47" s="116"/>
      <c r="F47" s="186"/>
      <c r="G47" s="186"/>
      <c r="H47" s="183"/>
      <c r="I47" s="184"/>
    </row>
    <row r="48" spans="1:22" x14ac:dyDescent="0.25">
      <c r="D48" s="228" t="s">
        <v>354</v>
      </c>
      <c r="E48" s="192" t="s">
        <v>356</v>
      </c>
      <c r="F48" s="186"/>
      <c r="G48" s="186"/>
      <c r="H48" s="183"/>
      <c r="I48" s="184"/>
    </row>
    <row r="49" spans="1:24" s="170" customFormat="1" ht="16.5" customHeight="1" x14ac:dyDescent="0.3">
      <c r="A49" s="221"/>
      <c r="B49" s="134"/>
      <c r="C49" s="191"/>
      <c r="D49" s="228" t="s">
        <v>355</v>
      </c>
      <c r="E49" s="185"/>
      <c r="F49" s="185"/>
      <c r="G49" s="185"/>
      <c r="H49" s="185"/>
      <c r="I49" s="185"/>
      <c r="K49" s="200"/>
      <c r="W49" s="200"/>
      <c r="X49" s="200"/>
    </row>
    <row r="50" spans="1:24" s="175" customFormat="1" x14ac:dyDescent="0.25">
      <c r="A50" s="197"/>
      <c r="B50" s="170"/>
      <c r="C50" s="194" t="s">
        <v>357</v>
      </c>
      <c r="I50" s="171"/>
      <c r="J50" s="172"/>
      <c r="K50" s="172"/>
      <c r="W50" s="176"/>
      <c r="X50" s="174"/>
    </row>
    <row r="51" spans="1:24" s="175" customFormat="1" ht="46.5" x14ac:dyDescent="0.25">
      <c r="A51" s="197">
        <v>111</v>
      </c>
      <c r="C51" s="1393"/>
      <c r="D51" s="1394"/>
      <c r="E51" s="1394"/>
      <c r="F51" s="1394"/>
      <c r="G51" s="1394"/>
      <c r="H51" s="1394"/>
      <c r="I51" s="1394"/>
      <c r="J51" s="1395"/>
      <c r="K51" s="172"/>
      <c r="W51" s="176"/>
      <c r="X51" s="177"/>
    </row>
    <row r="52" spans="1:24" s="175" customFormat="1" x14ac:dyDescent="0.25">
      <c r="A52" s="197"/>
      <c r="I52" s="171"/>
      <c r="W52" s="178"/>
    </row>
    <row r="53" spans="1:24" s="173" customFormat="1" x14ac:dyDescent="0.25">
      <c r="A53" s="222"/>
      <c r="B53" s="175"/>
      <c r="I53" s="187"/>
      <c r="W53" s="179"/>
    </row>
    <row r="54" spans="1:24" s="173" customFormat="1" x14ac:dyDescent="0.25">
      <c r="A54" s="222"/>
      <c r="I54" s="187"/>
      <c r="W54" s="188"/>
    </row>
    <row r="55" spans="1:24" s="173" customFormat="1" x14ac:dyDescent="0.25">
      <c r="A55" s="222"/>
      <c r="I55" s="187"/>
      <c r="W55" s="188"/>
    </row>
    <row r="56" spans="1:24" s="173" customFormat="1" x14ac:dyDescent="0.25">
      <c r="A56" s="222"/>
      <c r="I56" s="187"/>
      <c r="W56" s="188"/>
    </row>
    <row r="57" spans="1:24" x14ac:dyDescent="0.25">
      <c r="B57" s="173"/>
    </row>
  </sheetData>
  <mergeCells count="68">
    <mergeCell ref="C51:J51"/>
    <mergeCell ref="C37:D37"/>
    <mergeCell ref="I37:J37"/>
    <mergeCell ref="L39:P39"/>
    <mergeCell ref="R39:V39"/>
    <mergeCell ref="F40:F41"/>
    <mergeCell ref="G40:G41"/>
    <mergeCell ref="I40:I41"/>
    <mergeCell ref="L41:P41"/>
    <mergeCell ref="R41:V41"/>
    <mergeCell ref="C35:D35"/>
    <mergeCell ref="I35:J35"/>
    <mergeCell ref="C36:D36"/>
    <mergeCell ref="I36:J36"/>
    <mergeCell ref="C33:D33"/>
    <mergeCell ref="I33:J33"/>
    <mergeCell ref="C34:D34"/>
    <mergeCell ref="I34:J34"/>
    <mergeCell ref="C31:D31"/>
    <mergeCell ref="I31:J31"/>
    <mergeCell ref="C32:D32"/>
    <mergeCell ref="I32:J32"/>
    <mergeCell ref="C29:D29"/>
    <mergeCell ref="I29:J29"/>
    <mergeCell ref="C30:D30"/>
    <mergeCell ref="I30:J30"/>
    <mergeCell ref="C26:D26"/>
    <mergeCell ref="I26:J26"/>
    <mergeCell ref="C27:D27"/>
    <mergeCell ref="I27:J27"/>
    <mergeCell ref="C28:D28"/>
    <mergeCell ref="I28:J28"/>
    <mergeCell ref="C23:D23"/>
    <mergeCell ref="I23:J23"/>
    <mergeCell ref="C24:D24"/>
    <mergeCell ref="I24:J24"/>
    <mergeCell ref="C25:D25"/>
    <mergeCell ref="I25:J25"/>
    <mergeCell ref="C21:D21"/>
    <mergeCell ref="I21:J21"/>
    <mergeCell ref="C22:D22"/>
    <mergeCell ref="I22:J22"/>
    <mergeCell ref="C18:D18"/>
    <mergeCell ref="I18:J18"/>
    <mergeCell ref="C19:D19"/>
    <mergeCell ref="I19:J19"/>
    <mergeCell ref="C20:D20"/>
    <mergeCell ref="I20:J20"/>
    <mergeCell ref="C15:D15"/>
    <mergeCell ref="I15:J15"/>
    <mergeCell ref="C16:D16"/>
    <mergeCell ref="I16:J16"/>
    <mergeCell ref="C17:D17"/>
    <mergeCell ref="I17:J17"/>
    <mergeCell ref="C12:D12"/>
    <mergeCell ref="I12:J12"/>
    <mergeCell ref="C13:D13"/>
    <mergeCell ref="I13:J13"/>
    <mergeCell ref="C14:D14"/>
    <mergeCell ref="I14:J14"/>
    <mergeCell ref="E5:F5"/>
    <mergeCell ref="G5:I5"/>
    <mergeCell ref="E6:F6"/>
    <mergeCell ref="E7:F7"/>
    <mergeCell ref="C10:D11"/>
    <mergeCell ref="E10:E11"/>
    <mergeCell ref="F10:H10"/>
    <mergeCell ref="I10:J11"/>
  </mergeCells>
  <conditionalFormatting sqref="C13:D34">
    <cfRule type="duplicateValues" dxfId="2" priority="1"/>
  </conditionalFormatting>
  <dataValidations count="1">
    <dataValidation type="list" allowBlank="1" showInputMessage="1" showErrorMessage="1" sqref="E13:E38" xr:uid="{00000000-0002-0000-5800-000000000000}">
      <formula1>$G$6:$G$8</formula1>
    </dataValidation>
  </dataValidations>
  <pageMargins left="0.7" right="0.7" top="0.75" bottom="0.75" header="0.3" footer="0.3"/>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7030A0"/>
  </sheetPr>
  <dimension ref="A1:R38"/>
  <sheetViews>
    <sheetView workbookViewId="0">
      <selection activeCell="L8" sqref="L8:M8"/>
    </sheetView>
  </sheetViews>
  <sheetFormatPr baseColWidth="10" defaultRowHeight="15" x14ac:dyDescent="0.25"/>
  <cols>
    <col min="1" max="1" width="1.7109375" style="74"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16.140625" style="76" customWidth="1"/>
  </cols>
  <sheetData>
    <row r="1" spans="1:18" ht="21" x14ac:dyDescent="0.35">
      <c r="D1" s="1180" t="s">
        <v>82</v>
      </c>
      <c r="E1" s="1180"/>
      <c r="F1" s="1180"/>
      <c r="G1" s="1180"/>
      <c r="H1" s="1180"/>
      <c r="I1" s="1180"/>
      <c r="J1" s="1180"/>
      <c r="K1" s="1180"/>
      <c r="L1" s="1180"/>
      <c r="M1" s="1180"/>
      <c r="N1" s="1180"/>
      <c r="O1" s="1180"/>
      <c r="P1" s="1180"/>
    </row>
    <row r="2" spans="1:18" ht="21" x14ac:dyDescent="0.35">
      <c r="D2" s="1180" t="s">
        <v>83</v>
      </c>
      <c r="E2" s="1180"/>
      <c r="F2" s="1180"/>
      <c r="G2" s="1180"/>
      <c r="H2" s="1180"/>
      <c r="I2" s="1180"/>
      <c r="J2" s="1180"/>
      <c r="K2" s="1180"/>
      <c r="L2" s="1180"/>
      <c r="M2" s="1180"/>
      <c r="N2" s="1180"/>
      <c r="O2" s="1180"/>
      <c r="P2" s="1180"/>
      <c r="Q2" s="1560" t="s">
        <v>2519</v>
      </c>
      <c r="R2" s="307">
        <v>205</v>
      </c>
    </row>
    <row r="3" spans="1:18" ht="18.75" x14ac:dyDescent="0.3">
      <c r="D3" s="99"/>
      <c r="E3" s="99"/>
      <c r="F3" s="99"/>
      <c r="G3" s="99"/>
      <c r="H3" s="99"/>
      <c r="I3" s="99"/>
      <c r="J3" s="99"/>
      <c r="K3" s="99"/>
      <c r="L3" s="99"/>
      <c r="M3" s="99"/>
      <c r="N3" s="99"/>
      <c r="O3" s="1176" t="s">
        <v>154</v>
      </c>
      <c r="P3" s="99"/>
      <c r="Q3" s="1561"/>
      <c r="R3" s="307">
        <v>215</v>
      </c>
    </row>
    <row r="4" spans="1:18" s="56" customFormat="1" ht="15.75" x14ac:dyDescent="0.25">
      <c r="A4" s="75"/>
      <c r="B4" s="53" t="s">
        <v>84</v>
      </c>
      <c r="C4" s="53"/>
      <c r="D4" s="56" t="s">
        <v>150</v>
      </c>
      <c r="O4" s="1176"/>
      <c r="Q4" s="1562"/>
    </row>
    <row r="5" spans="1:18" s="56" customFormat="1" ht="16.5" thickBot="1" x14ac:dyDescent="0.3">
      <c r="A5" s="75"/>
      <c r="B5" s="53" t="s">
        <v>85</v>
      </c>
      <c r="C5" s="53"/>
      <c r="D5" s="56" t="s">
        <v>3078</v>
      </c>
      <c r="H5" s="1177" t="s">
        <v>162</v>
      </c>
      <c r="I5" s="1177"/>
      <c r="J5" s="1177"/>
      <c r="K5" s="1177"/>
      <c r="L5" s="300"/>
      <c r="M5" s="300" t="s">
        <v>147</v>
      </c>
      <c r="N5" s="1177"/>
      <c r="O5" s="1177"/>
      <c r="P5" s="1177"/>
      <c r="Q5" s="129"/>
    </row>
    <row r="6" spans="1:18" s="56" customFormat="1" ht="15.75" x14ac:dyDescent="0.25">
      <c r="A6" s="75"/>
      <c r="B6" s="53" t="s">
        <v>86</v>
      </c>
      <c r="C6" s="53"/>
      <c r="D6" s="72" t="s">
        <v>1331</v>
      </c>
      <c r="H6" s="1181" t="s">
        <v>161</v>
      </c>
      <c r="I6" s="1181"/>
      <c r="J6" s="1181"/>
      <c r="K6" s="1181"/>
      <c r="L6" s="301"/>
      <c r="M6" s="301"/>
      <c r="N6" s="1301" t="s">
        <v>2779</v>
      </c>
      <c r="O6" s="1302"/>
      <c r="P6" s="1302"/>
      <c r="Q6" s="82" t="s">
        <v>159</v>
      </c>
    </row>
    <row r="7" spans="1:18" s="56" customFormat="1" ht="15.75" x14ac:dyDescent="0.25">
      <c r="A7" s="75"/>
      <c r="B7" s="53" t="s">
        <v>87</v>
      </c>
      <c r="C7" s="53"/>
      <c r="D7" s="56" t="s">
        <v>151</v>
      </c>
      <c r="E7" s="72" t="s">
        <v>163</v>
      </c>
      <c r="H7" s="1178">
        <v>45162</v>
      </c>
      <c r="I7" s="1179"/>
      <c r="J7" s="1179"/>
      <c r="K7" s="1179"/>
      <c r="L7" s="1178">
        <v>45163</v>
      </c>
      <c r="M7" s="1178"/>
      <c r="N7" s="1303"/>
      <c r="O7" s="1244"/>
      <c r="P7" s="1244"/>
      <c r="Q7" s="83" t="s">
        <v>160</v>
      </c>
    </row>
    <row r="8" spans="1:18" s="56" customFormat="1" ht="16.5" thickBot="1" x14ac:dyDescent="0.3">
      <c r="A8" s="75"/>
      <c r="B8" s="53" t="s">
        <v>88</v>
      </c>
      <c r="C8" s="53"/>
      <c r="D8" s="56" t="s">
        <v>152</v>
      </c>
      <c r="E8" s="72" t="s">
        <v>163</v>
      </c>
      <c r="H8" s="1178">
        <f>+H7+20</f>
        <v>45182</v>
      </c>
      <c r="I8" s="1179"/>
      <c r="J8" s="1179"/>
      <c r="K8" s="1179"/>
      <c r="L8" s="1178">
        <f>+L7+1</f>
        <v>45164</v>
      </c>
      <c r="M8" s="1178"/>
      <c r="N8" s="1245"/>
      <c r="O8" s="1246"/>
      <c r="P8" s="1246"/>
      <c r="Q8" s="80"/>
    </row>
    <row r="9" spans="1:18" s="56" customFormat="1" ht="33" x14ac:dyDescent="0.25">
      <c r="A9" s="75">
        <v>11</v>
      </c>
      <c r="B9" s="1187" t="s">
        <v>166</v>
      </c>
      <c r="C9" s="1187"/>
      <c r="D9" s="1188" t="s">
        <v>1298</v>
      </c>
      <c r="E9" s="1188"/>
      <c r="F9" s="1188"/>
      <c r="G9" s="1188"/>
      <c r="H9" s="1188"/>
      <c r="I9" s="1188"/>
      <c r="J9" s="1188"/>
      <c r="K9" s="1188"/>
      <c r="L9" s="1188"/>
      <c r="M9" s="1188"/>
      <c r="N9" s="1188"/>
      <c r="O9" s="1188"/>
      <c r="P9" s="1188"/>
      <c r="Q9" s="1188"/>
    </row>
    <row r="10" spans="1:18" s="56" customFormat="1" ht="48.75" x14ac:dyDescent="0.25">
      <c r="A10" s="75">
        <v>111</v>
      </c>
      <c r="B10" s="1187"/>
      <c r="C10" s="1187"/>
      <c r="D10" s="1188" t="s">
        <v>1299</v>
      </c>
      <c r="E10" s="1188"/>
      <c r="F10" s="1188"/>
      <c r="G10" s="1188"/>
      <c r="H10" s="1188"/>
      <c r="I10" s="1188"/>
      <c r="J10" s="1188"/>
      <c r="K10" s="1188"/>
      <c r="L10" s="1188"/>
      <c r="M10" s="1188"/>
      <c r="N10" s="1188"/>
      <c r="O10" s="1188"/>
      <c r="P10" s="1188"/>
      <c r="Q10" s="1188"/>
    </row>
    <row r="11" spans="1:18" s="56" customFormat="1" ht="15.75" x14ac:dyDescent="0.25">
      <c r="A11" s="754"/>
      <c r="B11" s="926"/>
      <c r="C11" s="926"/>
      <c r="D11" s="971" t="s">
        <v>2777</v>
      </c>
      <c r="E11" s="927"/>
      <c r="F11" s="927"/>
      <c r="G11" s="927"/>
      <c r="H11" s="927"/>
      <c r="I11" s="927"/>
      <c r="J11" s="927"/>
      <c r="K11" s="927"/>
      <c r="L11" s="927"/>
      <c r="M11" s="927"/>
      <c r="N11" s="927"/>
      <c r="O11" s="927"/>
      <c r="P11" s="927"/>
    </row>
    <row r="12" spans="1:18" s="86" customFormat="1" ht="15" customHeight="1" x14ac:dyDescent="0.2">
      <c r="A12" s="754"/>
      <c r="B12" s="1189" t="s">
        <v>153</v>
      </c>
      <c r="C12" s="1189"/>
      <c r="D12" s="1189"/>
      <c r="I12" s="90" t="s">
        <v>146</v>
      </c>
      <c r="N12" s="94" t="s">
        <v>167</v>
      </c>
    </row>
    <row r="13" spans="1:18" s="86" customFormat="1" ht="14.25" x14ac:dyDescent="0.2">
      <c r="A13" s="754"/>
      <c r="B13" s="84" t="s">
        <v>139</v>
      </c>
      <c r="C13" s="86" t="s">
        <v>91</v>
      </c>
      <c r="D13" s="86" t="s">
        <v>169</v>
      </c>
      <c r="E13" s="757" t="s">
        <v>2057</v>
      </c>
      <c r="H13" s="88"/>
      <c r="I13" s="89" t="s">
        <v>155</v>
      </c>
      <c r="K13" s="88"/>
      <c r="L13" s="88"/>
      <c r="N13" s="95" t="s">
        <v>134</v>
      </c>
      <c r="O13" s="89"/>
    </row>
    <row r="14" spans="1:18" s="86" customFormat="1" ht="12.75" x14ac:dyDescent="0.2">
      <c r="A14" s="754"/>
      <c r="B14" s="84" t="s">
        <v>140</v>
      </c>
      <c r="C14" s="86" t="s">
        <v>92</v>
      </c>
      <c r="D14" s="86" t="s">
        <v>170</v>
      </c>
      <c r="H14" s="88"/>
      <c r="I14" s="89" t="s">
        <v>147</v>
      </c>
      <c r="J14" s="87"/>
      <c r="K14" s="88"/>
      <c r="L14" s="88"/>
      <c r="M14" s="96" t="s">
        <v>136</v>
      </c>
      <c r="N14" s="93" t="s">
        <v>157</v>
      </c>
      <c r="O14" s="89"/>
    </row>
    <row r="15" spans="1:18" s="86" customFormat="1" ht="12.75" x14ac:dyDescent="0.2">
      <c r="A15" s="754"/>
      <c r="B15" s="84" t="s">
        <v>136</v>
      </c>
      <c r="C15" s="86" t="s">
        <v>93</v>
      </c>
      <c r="D15" s="86" t="s">
        <v>171</v>
      </c>
      <c r="H15" s="88"/>
      <c r="I15" s="89" t="s">
        <v>148</v>
      </c>
      <c r="J15" s="87"/>
      <c r="K15" s="88"/>
      <c r="L15" s="88"/>
      <c r="M15" s="96" t="s">
        <v>137</v>
      </c>
      <c r="N15" s="93" t="s">
        <v>156</v>
      </c>
      <c r="O15" s="89"/>
    </row>
    <row r="16" spans="1:18" s="86" customFormat="1" ht="12.75" x14ac:dyDescent="0.2">
      <c r="A16" s="754"/>
      <c r="C16" s="84"/>
      <c r="D16" s="86" t="s">
        <v>172</v>
      </c>
      <c r="H16" s="88"/>
      <c r="I16" s="89"/>
      <c r="J16" s="87"/>
      <c r="K16" s="88"/>
      <c r="L16" s="88"/>
      <c r="M16" s="96" t="s">
        <v>138</v>
      </c>
      <c r="N16" s="95" t="s">
        <v>135</v>
      </c>
      <c r="O16" s="89"/>
    </row>
    <row r="17" spans="1:18" s="86" customFormat="1" ht="13.5" thickBot="1" x14ac:dyDescent="0.25">
      <c r="A17" s="85"/>
      <c r="C17" s="84"/>
      <c r="Q17" s="91"/>
      <c r="R17" s="91"/>
    </row>
    <row r="18" spans="1:18" ht="15.75" x14ac:dyDescent="0.25">
      <c r="C18" s="1190" t="s">
        <v>149</v>
      </c>
      <c r="D18" s="1191"/>
      <c r="E18" s="1194" t="s">
        <v>144</v>
      </c>
      <c r="F18" s="1195"/>
      <c r="G18" s="1195"/>
      <c r="H18" s="1195"/>
      <c r="I18" s="1195"/>
      <c r="J18" s="1195"/>
      <c r="K18" s="1195"/>
      <c r="L18" s="1196" t="s">
        <v>158</v>
      </c>
      <c r="M18" s="1197"/>
      <c r="N18" s="1194" t="s">
        <v>145</v>
      </c>
      <c r="O18" s="1195"/>
      <c r="P18" s="1195"/>
      <c r="Q18" s="1200" t="s">
        <v>146</v>
      </c>
    </row>
    <row r="19" spans="1:18" ht="16.5" thickBot="1" x14ac:dyDescent="0.3">
      <c r="C19" s="1192"/>
      <c r="D19" s="1193"/>
      <c r="E19" s="106" t="s">
        <v>139</v>
      </c>
      <c r="F19" s="105" t="s">
        <v>140</v>
      </c>
      <c r="G19" s="105" t="s">
        <v>136</v>
      </c>
      <c r="H19" s="105" t="s">
        <v>141</v>
      </c>
      <c r="I19" s="105" t="s">
        <v>142</v>
      </c>
      <c r="J19" s="105" t="s">
        <v>143</v>
      </c>
      <c r="K19" s="105" t="s">
        <v>138</v>
      </c>
      <c r="L19" s="1198"/>
      <c r="M19" s="1199"/>
      <c r="N19" s="106" t="s">
        <v>136</v>
      </c>
      <c r="O19" s="105" t="s">
        <v>137</v>
      </c>
      <c r="P19" s="105" t="s">
        <v>138</v>
      </c>
      <c r="Q19" s="1201"/>
    </row>
    <row r="20" spans="1:18" s="56" customFormat="1" ht="15.75" x14ac:dyDescent="0.25">
      <c r="A20" s="75"/>
      <c r="C20" s="1202"/>
      <c r="D20" s="1261"/>
      <c r="E20" s="109"/>
      <c r="F20" s="110"/>
      <c r="G20" s="110"/>
      <c r="H20" s="110"/>
      <c r="I20" s="110"/>
      <c r="J20" s="110"/>
      <c r="K20" s="110"/>
      <c r="L20" s="111"/>
      <c r="M20" s="117"/>
      <c r="N20" s="109"/>
      <c r="O20" s="110"/>
      <c r="P20" s="110"/>
      <c r="Q20" s="108"/>
      <c r="R20"/>
    </row>
    <row r="21" spans="1:18" s="56" customFormat="1" ht="16.5" customHeight="1" x14ac:dyDescent="0.25">
      <c r="A21" s="75"/>
      <c r="C21" s="1454" t="s">
        <v>1081</v>
      </c>
      <c r="D21" s="1455"/>
      <c r="E21" s="118"/>
      <c r="F21" s="119"/>
      <c r="G21" s="119"/>
      <c r="H21" s="119"/>
      <c r="I21" s="119"/>
      <c r="J21" s="119"/>
      <c r="K21" s="119"/>
      <c r="L21" s="107"/>
      <c r="M21" s="112">
        <v>1</v>
      </c>
      <c r="N21" s="118"/>
      <c r="O21" s="119"/>
      <c r="P21" s="119"/>
      <c r="Q21" s="120" t="s">
        <v>155</v>
      </c>
      <c r="R21"/>
    </row>
    <row r="22" spans="1:18" s="56" customFormat="1" ht="18" customHeight="1" x14ac:dyDescent="0.25">
      <c r="A22" s="75">
        <v>1</v>
      </c>
      <c r="B22" s="103"/>
      <c r="C22" s="1264"/>
      <c r="D22" s="1265"/>
      <c r="E22" s="118"/>
      <c r="F22" s="119"/>
      <c r="G22" s="119"/>
      <c r="H22" s="119"/>
      <c r="I22" s="119"/>
      <c r="J22" s="119"/>
      <c r="K22" s="119"/>
      <c r="L22" s="107"/>
      <c r="M22" s="121"/>
      <c r="N22" s="118"/>
      <c r="O22" s="119"/>
      <c r="P22" s="119"/>
      <c r="Q22" s="120"/>
    </row>
    <row r="23" spans="1:18" s="56" customFormat="1" ht="17.25" x14ac:dyDescent="0.25">
      <c r="A23" s="75">
        <v>1</v>
      </c>
      <c r="B23" s="103"/>
      <c r="C23" s="1264" t="s">
        <v>1332</v>
      </c>
      <c r="D23" s="1265"/>
      <c r="E23" s="118"/>
      <c r="F23" s="119"/>
      <c r="G23" s="119"/>
      <c r="H23" s="119"/>
      <c r="I23" s="119"/>
      <c r="J23" s="119"/>
      <c r="K23" s="119"/>
      <c r="L23" s="107"/>
      <c r="M23" s="121"/>
      <c r="N23" s="118"/>
      <c r="O23" s="119"/>
      <c r="P23" s="119"/>
      <c r="Q23" s="120"/>
    </row>
    <row r="24" spans="1:18" s="56" customFormat="1" ht="64.5" x14ac:dyDescent="0.25">
      <c r="A24" s="75">
        <v>1111</v>
      </c>
      <c r="B24" s="103"/>
      <c r="C24" s="1264" t="s">
        <v>1333</v>
      </c>
      <c r="D24" s="1265"/>
      <c r="E24" s="118"/>
      <c r="F24" s="119"/>
      <c r="G24" s="119"/>
      <c r="H24" s="119"/>
      <c r="I24" s="119"/>
      <c r="J24" s="119"/>
      <c r="K24" s="119"/>
      <c r="L24" s="123"/>
      <c r="M24" s="121"/>
      <c r="N24" s="118"/>
      <c r="O24" s="119"/>
      <c r="P24" s="119"/>
      <c r="Q24" s="120"/>
    </row>
    <row r="25" spans="1:18" s="56" customFormat="1" ht="33" x14ac:dyDescent="0.25">
      <c r="A25" s="75">
        <v>11</v>
      </c>
      <c r="B25" s="103"/>
      <c r="C25" s="1264" t="s">
        <v>1334</v>
      </c>
      <c r="D25" s="1265"/>
      <c r="E25" s="118"/>
      <c r="F25" s="119"/>
      <c r="G25" s="119"/>
      <c r="H25" s="119"/>
      <c r="I25" s="119"/>
      <c r="J25" s="119"/>
      <c r="K25" s="119"/>
      <c r="L25" s="107"/>
      <c r="M25" s="121"/>
      <c r="N25" s="118"/>
      <c r="O25" s="119"/>
      <c r="P25" s="119"/>
      <c r="Q25" s="120"/>
    </row>
    <row r="26" spans="1:18" s="56" customFormat="1" ht="17.25" customHeight="1" x14ac:dyDescent="0.25">
      <c r="A26" s="75">
        <v>1</v>
      </c>
      <c r="B26" s="103"/>
      <c r="C26" s="1264" t="s">
        <v>2267</v>
      </c>
      <c r="D26" s="1265"/>
      <c r="E26" s="118"/>
      <c r="F26" s="119"/>
      <c r="G26" s="119"/>
      <c r="H26" s="119"/>
      <c r="I26" s="119"/>
      <c r="J26" s="119"/>
      <c r="K26" s="119"/>
      <c r="L26" s="107"/>
      <c r="M26" s="121"/>
      <c r="N26" s="118"/>
      <c r="O26" s="119"/>
      <c r="P26" s="119"/>
      <c r="Q26" s="120"/>
    </row>
    <row r="27" spans="1:18" s="56" customFormat="1" ht="80.25" x14ac:dyDescent="0.25">
      <c r="A27" s="75">
        <v>11111</v>
      </c>
      <c r="B27" s="103"/>
      <c r="C27" s="1264" t="s">
        <v>1335</v>
      </c>
      <c r="D27" s="1265"/>
      <c r="E27" s="118"/>
      <c r="F27" s="119"/>
      <c r="G27" s="119"/>
      <c r="H27" s="119"/>
      <c r="I27" s="119"/>
      <c r="J27" s="119"/>
      <c r="K27" s="119"/>
      <c r="L27" s="107"/>
      <c r="M27" s="121"/>
      <c r="N27" s="118"/>
      <c r="O27" s="119"/>
      <c r="P27" s="119"/>
      <c r="Q27" s="120"/>
    </row>
    <row r="28" spans="1:18" s="56" customFormat="1" ht="127.5" x14ac:dyDescent="0.25">
      <c r="A28" s="75">
        <v>11111111</v>
      </c>
      <c r="B28" s="103"/>
      <c r="C28" s="1264" t="s">
        <v>2268</v>
      </c>
      <c r="D28" s="1265"/>
      <c r="E28" s="118"/>
      <c r="F28" s="119"/>
      <c r="G28" s="119"/>
      <c r="H28" s="119"/>
      <c r="I28" s="119"/>
      <c r="J28" s="119"/>
      <c r="K28" s="119"/>
      <c r="L28" s="107"/>
      <c r="M28" s="121"/>
      <c r="N28" s="118"/>
      <c r="O28" s="119"/>
      <c r="P28" s="119"/>
      <c r="Q28" s="120"/>
    </row>
    <row r="29" spans="1:18" s="56" customFormat="1" ht="15.75" customHeight="1" x14ac:dyDescent="0.25">
      <c r="A29" s="75"/>
      <c r="B29" s="103"/>
      <c r="C29" s="1264" t="s">
        <v>1040</v>
      </c>
      <c r="D29" s="1265"/>
      <c r="E29" s="118"/>
      <c r="F29" s="119"/>
      <c r="G29" s="119"/>
      <c r="H29" s="119"/>
      <c r="I29" s="119"/>
      <c r="J29" s="119"/>
      <c r="K29" s="119"/>
      <c r="L29" s="107"/>
      <c r="M29" s="121"/>
      <c r="N29" s="118"/>
      <c r="O29" s="119"/>
      <c r="P29" s="119"/>
      <c r="Q29" s="120"/>
    </row>
    <row r="30" spans="1:18" s="56" customFormat="1" ht="17.25" customHeight="1" x14ac:dyDescent="0.25">
      <c r="A30" s="75">
        <v>1</v>
      </c>
      <c r="B30" s="103"/>
      <c r="C30" s="1264"/>
      <c r="D30" s="1265"/>
      <c r="E30" s="118"/>
      <c r="F30" s="119"/>
      <c r="G30" s="119"/>
      <c r="H30" s="119"/>
      <c r="I30" s="119"/>
      <c r="J30" s="119"/>
      <c r="K30" s="119"/>
      <c r="L30" s="107"/>
      <c r="M30" s="121"/>
      <c r="N30" s="118"/>
      <c r="O30" s="119"/>
      <c r="P30" s="119"/>
      <c r="Q30" s="120"/>
    </row>
    <row r="31" spans="1:18" s="56" customFormat="1" ht="16.5" thickBot="1" x14ac:dyDescent="0.3">
      <c r="A31" s="75"/>
      <c r="B31" s="103"/>
      <c r="C31" s="1206"/>
      <c r="D31" s="1207"/>
      <c r="E31" s="124"/>
      <c r="F31" s="125"/>
      <c r="G31" s="125"/>
      <c r="H31" s="125"/>
      <c r="I31" s="125"/>
      <c r="J31" s="125"/>
      <c r="K31" s="125"/>
      <c r="L31" s="126"/>
      <c r="M31" s="127"/>
      <c r="N31" s="124"/>
      <c r="O31" s="125"/>
      <c r="P31" s="125"/>
      <c r="Q31" s="128"/>
      <c r="R31"/>
    </row>
    <row r="32" spans="1:18" s="56" customFormat="1" ht="16.5" thickBot="1" x14ac:dyDescent="0.3">
      <c r="A32" s="75"/>
      <c r="C32" s="1208" t="s">
        <v>236</v>
      </c>
      <c r="D32" s="1208"/>
      <c r="Q32" s="129"/>
      <c r="R32"/>
    </row>
    <row r="33" spans="1:18" s="56" customFormat="1" ht="49.5" thickBot="1" x14ac:dyDescent="0.3">
      <c r="A33" s="75">
        <v>111</v>
      </c>
      <c r="C33" s="1182"/>
      <c r="D33" s="1183"/>
      <c r="E33" s="1183"/>
      <c r="F33" s="1183"/>
      <c r="G33" s="1183"/>
      <c r="H33" s="1183"/>
      <c r="I33" s="1183"/>
      <c r="J33" s="1183"/>
      <c r="K33" s="1183"/>
      <c r="L33" s="1183"/>
      <c r="M33" s="1183"/>
      <c r="N33" s="1183"/>
      <c r="O33" s="1183"/>
      <c r="P33" s="1183"/>
      <c r="Q33" s="1184"/>
      <c r="R33"/>
    </row>
    <row r="34" spans="1:18" s="56" customFormat="1" ht="15.75" x14ac:dyDescent="0.25">
      <c r="A34" s="75"/>
      <c r="Q34" s="129"/>
      <c r="R34"/>
    </row>
    <row r="35" spans="1:18" s="56" customFormat="1" ht="15.75" x14ac:dyDescent="0.25">
      <c r="A35" s="75"/>
      <c r="Q35" s="129"/>
      <c r="R35"/>
    </row>
    <row r="36" spans="1:18" s="56" customFormat="1" ht="15.75" x14ac:dyDescent="0.25">
      <c r="A36" s="75"/>
      <c r="Q36" s="129"/>
      <c r="R36"/>
    </row>
    <row r="37" spans="1:18" s="56" customFormat="1" ht="15.75" x14ac:dyDescent="0.25">
      <c r="A37" s="75"/>
      <c r="Q37" s="129"/>
      <c r="R37"/>
    </row>
    <row r="38" spans="1:18" s="56" customFormat="1" ht="15.75" x14ac:dyDescent="0.25">
      <c r="A38" s="75"/>
      <c r="Q38" s="129"/>
      <c r="R38"/>
    </row>
  </sheetData>
  <mergeCells count="37">
    <mergeCell ref="C31:D31"/>
    <mergeCell ref="C32:D32"/>
    <mergeCell ref="C33:Q33"/>
    <mergeCell ref="C28:D28"/>
    <mergeCell ref="C29:D29"/>
    <mergeCell ref="C30:D30"/>
    <mergeCell ref="C27:D27"/>
    <mergeCell ref="C20:D20"/>
    <mergeCell ref="C21:D21"/>
    <mergeCell ref="C22:D22"/>
    <mergeCell ref="C23:D23"/>
    <mergeCell ref="C24:D24"/>
    <mergeCell ref="C25:D25"/>
    <mergeCell ref="C26:D26"/>
    <mergeCell ref="B9:C10"/>
    <mergeCell ref="D9:Q9"/>
    <mergeCell ref="D10:Q10"/>
    <mergeCell ref="B12:D12"/>
    <mergeCell ref="C18:D19"/>
    <mergeCell ref="E18:K18"/>
    <mergeCell ref="L18:M19"/>
    <mergeCell ref="N18:P18"/>
    <mergeCell ref="Q18:Q19"/>
    <mergeCell ref="D1:P1"/>
    <mergeCell ref="D2:P2"/>
    <mergeCell ref="H6:K6"/>
    <mergeCell ref="N6:P6"/>
    <mergeCell ref="H7:K7"/>
    <mergeCell ref="L7:M7"/>
    <mergeCell ref="N7:P7"/>
    <mergeCell ref="Q2:Q4"/>
    <mergeCell ref="O3:O4"/>
    <mergeCell ref="H5:K5"/>
    <mergeCell ref="N5:P5"/>
    <mergeCell ref="H8:K8"/>
    <mergeCell ref="L8:M8"/>
    <mergeCell ref="N8:P8"/>
  </mergeCells>
  <dataValidations count="1">
    <dataValidation type="list" allowBlank="1" showInputMessage="1" showErrorMessage="1" sqref="Q21:Q30" xr:uid="{00000000-0002-0000-5900-000000000000}">
      <formula1>$I$13:$I$15</formula1>
    </dataValidation>
  </dataValidations>
  <pageMargins left="0.7" right="0.7" top="0.75" bottom="0.75" header="0.3" footer="0.3"/>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theme="8" tint="0.39997558519241921"/>
  </sheetPr>
  <dimension ref="A1:R107"/>
  <sheetViews>
    <sheetView zoomScaleNormal="100" workbookViewId="0">
      <selection activeCell="F8" sqref="F8"/>
    </sheetView>
  </sheetViews>
  <sheetFormatPr baseColWidth="10" defaultColWidth="11.42578125" defaultRowHeight="12.75" x14ac:dyDescent="0.2"/>
  <cols>
    <col min="1" max="1" width="22.42578125" style="310" customWidth="1"/>
    <col min="2" max="4" width="28.42578125" style="344" customWidth="1"/>
    <col min="5" max="6" width="37.5703125" style="345" customWidth="1"/>
    <col min="7" max="7" width="14" style="310" customWidth="1"/>
    <col min="8" max="8" width="10.85546875" style="310" customWidth="1"/>
    <col min="9" max="9" width="12.5703125" style="310" customWidth="1"/>
    <col min="10" max="10" width="16" style="310" customWidth="1"/>
    <col min="11" max="16384" width="11.42578125" style="310"/>
  </cols>
  <sheetData>
    <row r="1" spans="1:18" customFormat="1" ht="21" x14ac:dyDescent="0.35">
      <c r="A1" s="372"/>
      <c r="B1" s="373"/>
      <c r="C1" s="1247" t="s">
        <v>82</v>
      </c>
      <c r="D1" s="1247"/>
      <c r="E1" s="1247"/>
      <c r="F1" s="1247"/>
      <c r="G1" s="1247"/>
      <c r="H1" s="1247"/>
      <c r="I1" s="374"/>
      <c r="J1" s="370"/>
      <c r="K1" s="370"/>
      <c r="L1" s="370"/>
      <c r="M1" s="370"/>
      <c r="N1" s="370"/>
      <c r="O1" s="370"/>
      <c r="P1" s="370"/>
      <c r="Q1" s="76"/>
    </row>
    <row r="2" spans="1:18" customFormat="1" ht="21" x14ac:dyDescent="0.35">
      <c r="A2" s="375"/>
      <c r="B2" s="376"/>
      <c r="C2" s="1248" t="s">
        <v>83</v>
      </c>
      <c r="D2" s="1248"/>
      <c r="E2" s="1248"/>
      <c r="F2" s="1248"/>
      <c r="G2" s="1248"/>
      <c r="H2" s="1248"/>
      <c r="I2" s="1565"/>
      <c r="J2" s="370"/>
      <c r="K2" s="370"/>
      <c r="L2" s="370"/>
      <c r="M2" s="370"/>
      <c r="N2" s="370"/>
      <c r="O2" s="370"/>
      <c r="P2" s="370"/>
      <c r="Q2" s="1611"/>
      <c r="R2" s="307"/>
    </row>
    <row r="3" spans="1:18" customFormat="1" ht="18.75" x14ac:dyDescent="0.3">
      <c r="A3" s="375"/>
      <c r="B3" s="376"/>
      <c r="C3" s="377"/>
      <c r="D3" s="377"/>
      <c r="E3" s="377"/>
      <c r="F3" s="377"/>
      <c r="G3" s="377"/>
      <c r="H3" s="377"/>
      <c r="I3" s="378"/>
      <c r="J3" s="99"/>
      <c r="K3" s="99"/>
      <c r="L3" s="99"/>
      <c r="M3" s="99"/>
      <c r="N3" s="99"/>
      <c r="O3" s="99"/>
      <c r="P3" s="1176"/>
      <c r="Q3" s="1611"/>
      <c r="R3" s="307"/>
    </row>
    <row r="4" spans="1:18" s="56" customFormat="1" ht="16.5" thickBot="1" x14ac:dyDescent="0.3">
      <c r="A4" s="379" t="s">
        <v>84</v>
      </c>
      <c r="B4" s="144" t="s">
        <v>150</v>
      </c>
      <c r="C4" s="144"/>
      <c r="D4" s="144"/>
      <c r="E4" s="144"/>
      <c r="F4" s="144"/>
      <c r="G4" s="144"/>
      <c r="H4" s="144"/>
      <c r="I4" s="380"/>
      <c r="P4" s="1176"/>
      <c r="Q4" s="1611"/>
    </row>
    <row r="5" spans="1:18" s="56" customFormat="1" ht="15.75" x14ac:dyDescent="0.25">
      <c r="A5" s="379" t="s">
        <v>85</v>
      </c>
      <c r="B5" s="144" t="s">
        <v>3078</v>
      </c>
      <c r="C5" s="144"/>
      <c r="D5" s="144"/>
      <c r="E5" s="381" t="s">
        <v>162</v>
      </c>
      <c r="F5" s="381" t="s">
        <v>147</v>
      </c>
      <c r="G5" s="81"/>
      <c r="H5" s="82" t="s">
        <v>159</v>
      </c>
      <c r="I5" s="382"/>
      <c r="J5" s="300"/>
      <c r="M5" s="1177"/>
      <c r="N5" s="1177"/>
      <c r="O5" s="1177"/>
    </row>
    <row r="6" spans="1:18" s="56" customFormat="1" ht="15.75" x14ac:dyDescent="0.25">
      <c r="A6" s="379" t="s">
        <v>86</v>
      </c>
      <c r="B6" s="383" t="s">
        <v>1394</v>
      </c>
      <c r="C6" s="144"/>
      <c r="D6" s="144"/>
      <c r="E6" s="384" t="s">
        <v>161</v>
      </c>
      <c r="F6" s="384"/>
      <c r="G6" s="78" t="s">
        <v>168</v>
      </c>
      <c r="H6" s="83" t="s">
        <v>160</v>
      </c>
      <c r="I6" s="385"/>
      <c r="J6" s="301"/>
      <c r="M6" s="1177"/>
      <c r="N6" s="1177"/>
      <c r="O6" s="1177"/>
    </row>
    <row r="7" spans="1:18" s="56" customFormat="1" ht="16.5" thickBot="1" x14ac:dyDescent="0.3">
      <c r="A7" s="379" t="s">
        <v>87</v>
      </c>
      <c r="B7" s="144" t="s">
        <v>151</v>
      </c>
      <c r="C7" s="144"/>
      <c r="D7" s="383" t="s">
        <v>163</v>
      </c>
      <c r="E7" s="386">
        <v>45162</v>
      </c>
      <c r="F7" s="386">
        <v>45163</v>
      </c>
      <c r="G7" s="79"/>
      <c r="H7" s="80"/>
      <c r="I7" s="387"/>
      <c r="J7" s="371"/>
      <c r="M7" s="1178"/>
      <c r="N7" s="1179"/>
      <c r="O7" s="1179"/>
    </row>
    <row r="8" spans="1:18" s="56" customFormat="1" ht="16.5" thickBot="1" x14ac:dyDescent="0.3">
      <c r="A8" s="388" t="s">
        <v>88</v>
      </c>
      <c r="B8" s="389" t="s">
        <v>152</v>
      </c>
      <c r="C8" s="389"/>
      <c r="D8" s="390" t="s">
        <v>163</v>
      </c>
      <c r="E8" s="391">
        <f>+E7+20</f>
        <v>45182</v>
      </c>
      <c r="F8" s="391">
        <f>+F7+10</f>
        <v>45173</v>
      </c>
      <c r="G8" s="389"/>
      <c r="H8" s="389"/>
      <c r="I8" s="392"/>
      <c r="J8" s="371"/>
      <c r="M8" s="1178"/>
      <c r="N8" s="1179"/>
      <c r="O8" s="1179"/>
    </row>
    <row r="9" spans="1:18" ht="15" customHeight="1" x14ac:dyDescent="0.2">
      <c r="A9" s="312"/>
      <c r="B9" s="313"/>
      <c r="C9" s="313"/>
      <c r="D9" s="313"/>
      <c r="E9" s="313"/>
      <c r="F9" s="313"/>
      <c r="I9" s="311"/>
      <c r="J9" s="311"/>
      <c r="K9" s="309"/>
    </row>
    <row r="10" spans="1:18" ht="15" customHeight="1" thickBot="1" x14ac:dyDescent="0.25">
      <c r="A10" s="312"/>
      <c r="B10" s="313"/>
      <c r="C10" s="313"/>
      <c r="D10" s="313"/>
      <c r="E10" s="313"/>
      <c r="F10" s="313"/>
      <c r="G10" s="314"/>
      <c r="H10" s="312"/>
      <c r="I10" s="311"/>
      <c r="J10" s="311"/>
      <c r="K10" s="309"/>
    </row>
    <row r="11" spans="1:18" s="317" customFormat="1" ht="34.5" customHeight="1" thickBot="1" x14ac:dyDescent="0.3">
      <c r="A11" s="1566" t="s">
        <v>1338</v>
      </c>
      <c r="B11" s="315" t="s">
        <v>1339</v>
      </c>
      <c r="C11" s="1568" t="s">
        <v>1340</v>
      </c>
      <c r="D11" s="1569"/>
      <c r="E11" s="1570"/>
      <c r="F11" s="1571" t="s">
        <v>1341</v>
      </c>
      <c r="G11" s="1573" t="s">
        <v>1342</v>
      </c>
      <c r="H11" s="1575" t="s">
        <v>1343</v>
      </c>
      <c r="I11" s="1563" t="s">
        <v>1344</v>
      </c>
      <c r="J11" s="316"/>
    </row>
    <row r="12" spans="1:18" s="322" customFormat="1" ht="25.5" customHeight="1" thickBot="1" x14ac:dyDescent="0.3">
      <c r="A12" s="1567"/>
      <c r="B12" s="318" t="s">
        <v>1345</v>
      </c>
      <c r="C12" s="319" t="s">
        <v>1346</v>
      </c>
      <c r="D12" s="320" t="s">
        <v>1347</v>
      </c>
      <c r="E12" s="321" t="s">
        <v>1348</v>
      </c>
      <c r="F12" s="1572"/>
      <c r="G12" s="1574"/>
      <c r="H12" s="1576"/>
      <c r="I12" s="1564"/>
    </row>
    <row r="13" spans="1:18" s="327" customFormat="1" ht="15.75" x14ac:dyDescent="0.2">
      <c r="A13" s="323" t="s">
        <v>1349</v>
      </c>
      <c r="B13" s="324" t="s">
        <v>300</v>
      </c>
      <c r="C13" s="324"/>
      <c r="D13" s="324"/>
      <c r="E13" s="324"/>
      <c r="F13" s="324"/>
      <c r="G13" s="325"/>
      <c r="H13" s="325"/>
      <c r="I13" s="326"/>
    </row>
    <row r="14" spans="1:18" ht="85.5" customHeight="1" x14ac:dyDescent="0.2">
      <c r="A14" s="328">
        <v>1</v>
      </c>
      <c r="B14" s="329" t="s">
        <v>1350</v>
      </c>
      <c r="C14" s="329" t="s">
        <v>1351</v>
      </c>
      <c r="D14" s="329" t="s">
        <v>1352</v>
      </c>
      <c r="E14" s="329" t="s">
        <v>1353</v>
      </c>
      <c r="F14" s="329" t="s">
        <v>1354</v>
      </c>
      <c r="G14" s="1577" t="s">
        <v>1336</v>
      </c>
      <c r="H14" s="1578" t="s">
        <v>1355</v>
      </c>
      <c r="I14" s="1579"/>
    </row>
    <row r="15" spans="1:18" ht="12.75" customHeight="1" x14ac:dyDescent="0.2">
      <c r="A15" s="328">
        <v>2</v>
      </c>
      <c r="B15" s="330"/>
      <c r="C15" s="330"/>
      <c r="D15" s="330"/>
      <c r="E15" s="330"/>
      <c r="F15" s="330"/>
      <c r="G15" s="1577"/>
      <c r="H15" s="1578"/>
      <c r="I15" s="1579"/>
    </row>
    <row r="16" spans="1:18" x14ac:dyDescent="0.2">
      <c r="A16" s="328">
        <v>3</v>
      </c>
      <c r="B16" s="329"/>
      <c r="C16" s="329"/>
      <c r="D16" s="329"/>
      <c r="E16" s="329"/>
      <c r="F16" s="329"/>
      <c r="G16" s="1577"/>
      <c r="H16" s="1578"/>
      <c r="I16" s="1579"/>
    </row>
    <row r="17" spans="1:9" x14ac:dyDescent="0.2">
      <c r="A17" s="328">
        <v>4</v>
      </c>
      <c r="B17" s="329"/>
      <c r="C17" s="329"/>
      <c r="D17" s="329"/>
      <c r="E17" s="329"/>
      <c r="F17" s="329"/>
      <c r="G17" s="1577"/>
      <c r="H17" s="1578"/>
      <c r="I17" s="1579"/>
    </row>
    <row r="18" spans="1:9" x14ac:dyDescent="0.2">
      <c r="A18" s="328">
        <v>5</v>
      </c>
      <c r="B18" s="329"/>
      <c r="C18" s="329"/>
      <c r="D18" s="329"/>
      <c r="E18" s="329"/>
      <c r="F18" s="329"/>
      <c r="G18" s="1577"/>
      <c r="H18" s="1578"/>
      <c r="I18" s="1579"/>
    </row>
    <row r="19" spans="1:9" s="327" customFormat="1" ht="15.75" x14ac:dyDescent="0.2">
      <c r="A19" s="323" t="s">
        <v>1349</v>
      </c>
      <c r="B19" s="324" t="s">
        <v>1356</v>
      </c>
      <c r="C19" s="324"/>
      <c r="D19" s="324"/>
      <c r="E19" s="324"/>
      <c r="F19" s="324"/>
      <c r="G19" s="325"/>
      <c r="H19" s="325"/>
      <c r="I19" s="326"/>
    </row>
    <row r="20" spans="1:9" x14ac:dyDescent="0.2">
      <c r="A20" s="328">
        <v>1</v>
      </c>
      <c r="B20" s="329"/>
      <c r="C20" s="329"/>
      <c r="D20" s="329"/>
      <c r="E20" s="329"/>
      <c r="F20" s="329"/>
      <c r="G20" s="1577" t="s">
        <v>1336</v>
      </c>
      <c r="H20" s="1577" t="s">
        <v>1357</v>
      </c>
      <c r="I20" s="1579"/>
    </row>
    <row r="21" spans="1:9" x14ac:dyDescent="0.2">
      <c r="A21" s="328">
        <v>2</v>
      </c>
      <c r="B21" s="329"/>
      <c r="C21" s="329"/>
      <c r="D21" s="329"/>
      <c r="E21" s="329"/>
      <c r="F21" s="329"/>
      <c r="G21" s="1577"/>
      <c r="H21" s="1577"/>
      <c r="I21" s="1579"/>
    </row>
    <row r="22" spans="1:9" x14ac:dyDescent="0.2">
      <c r="A22" s="328">
        <v>3</v>
      </c>
      <c r="B22" s="329"/>
      <c r="C22" s="329"/>
      <c r="D22" s="329"/>
      <c r="E22" s="329"/>
      <c r="F22" s="329"/>
      <c r="G22" s="1577"/>
      <c r="H22" s="1577"/>
      <c r="I22" s="1579"/>
    </row>
    <row r="23" spans="1:9" x14ac:dyDescent="0.2">
      <c r="A23" s="328">
        <v>4</v>
      </c>
      <c r="B23" s="329"/>
      <c r="C23" s="329"/>
      <c r="D23" s="329"/>
      <c r="E23" s="329"/>
      <c r="F23" s="329"/>
      <c r="G23" s="1577"/>
      <c r="H23" s="1577"/>
      <c r="I23" s="1579"/>
    </row>
    <row r="24" spans="1:9" x14ac:dyDescent="0.2">
      <c r="A24" s="328">
        <v>5</v>
      </c>
      <c r="B24" s="329"/>
      <c r="C24" s="329"/>
      <c r="D24" s="329"/>
      <c r="E24" s="329"/>
      <c r="F24" s="329"/>
      <c r="G24" s="1577"/>
      <c r="H24" s="1577"/>
      <c r="I24" s="1579"/>
    </row>
    <row r="25" spans="1:9" x14ac:dyDescent="0.2">
      <c r="A25" s="328">
        <v>6</v>
      </c>
      <c r="B25" s="330"/>
      <c r="C25" s="330"/>
      <c r="D25" s="330"/>
      <c r="E25" s="330"/>
      <c r="F25" s="330"/>
      <c r="G25" s="1577"/>
      <c r="H25" s="1577"/>
      <c r="I25" s="1579"/>
    </row>
    <row r="26" spans="1:9" x14ac:dyDescent="0.2">
      <c r="A26" s="328">
        <v>7</v>
      </c>
      <c r="B26" s="329"/>
      <c r="C26" s="329"/>
      <c r="D26" s="329"/>
      <c r="E26" s="329"/>
      <c r="F26" s="329"/>
      <c r="G26" s="1577"/>
      <c r="H26" s="1577"/>
      <c r="I26" s="1579"/>
    </row>
    <row r="27" spans="1:9" x14ac:dyDescent="0.2">
      <c r="A27" s="328">
        <v>8</v>
      </c>
      <c r="B27" s="329"/>
      <c r="C27" s="329"/>
      <c r="D27" s="329"/>
      <c r="E27" s="329"/>
      <c r="F27" s="329"/>
      <c r="G27" s="1577"/>
      <c r="H27" s="1577"/>
      <c r="I27" s="1579"/>
    </row>
    <row r="28" spans="1:9" s="327" customFormat="1" ht="31.5" x14ac:dyDescent="0.2">
      <c r="A28" s="323" t="s">
        <v>1349</v>
      </c>
      <c r="B28" s="324" t="s">
        <v>1358</v>
      </c>
      <c r="C28" s="324"/>
      <c r="D28" s="324"/>
      <c r="E28" s="324"/>
      <c r="F28" s="324"/>
      <c r="G28" s="325"/>
      <c r="H28" s="325"/>
      <c r="I28" s="326"/>
    </row>
    <row r="29" spans="1:9" x14ac:dyDescent="0.2">
      <c r="A29" s="328">
        <v>1</v>
      </c>
      <c r="B29" s="331"/>
      <c r="C29" s="331"/>
      <c r="D29" s="331"/>
      <c r="E29" s="331"/>
      <c r="F29" s="331"/>
      <c r="G29" s="1577" t="s">
        <v>1336</v>
      </c>
      <c r="H29" s="1577" t="s">
        <v>1359</v>
      </c>
      <c r="I29" s="1579"/>
    </row>
    <row r="30" spans="1:9" x14ac:dyDescent="0.2">
      <c r="A30" s="328">
        <v>2</v>
      </c>
      <c r="B30" s="331"/>
      <c r="C30" s="331"/>
      <c r="D30" s="331"/>
      <c r="E30" s="331"/>
      <c r="F30" s="331"/>
      <c r="G30" s="1577"/>
      <c r="H30" s="1577"/>
      <c r="I30" s="1579"/>
    </row>
    <row r="31" spans="1:9" x14ac:dyDescent="0.2">
      <c r="A31" s="328">
        <v>3</v>
      </c>
      <c r="B31" s="331"/>
      <c r="C31" s="331"/>
      <c r="D31" s="331"/>
      <c r="E31" s="331"/>
      <c r="F31" s="331"/>
      <c r="G31" s="1577"/>
      <c r="H31" s="1577"/>
      <c r="I31" s="1579"/>
    </row>
    <row r="32" spans="1:9" x14ac:dyDescent="0.2">
      <c r="A32" s="328">
        <v>4</v>
      </c>
      <c r="B32" s="331"/>
      <c r="C32" s="331"/>
      <c r="D32" s="331"/>
      <c r="E32" s="331"/>
      <c r="F32" s="331"/>
      <c r="G32" s="1577"/>
      <c r="H32" s="1577"/>
      <c r="I32" s="1579"/>
    </row>
    <row r="33" spans="1:9" x14ac:dyDescent="0.2">
      <c r="A33" s="328">
        <v>5</v>
      </c>
      <c r="B33" s="331"/>
      <c r="C33" s="331"/>
      <c r="D33" s="331"/>
      <c r="E33" s="331"/>
      <c r="F33" s="331"/>
      <c r="G33" s="1577"/>
      <c r="H33" s="1577"/>
      <c r="I33" s="1579"/>
    </row>
    <row r="34" spans="1:9" s="327" customFormat="1" ht="15.75" x14ac:dyDescent="0.2">
      <c r="A34" s="323" t="s">
        <v>1360</v>
      </c>
      <c r="B34" s="324" t="s">
        <v>1361</v>
      </c>
      <c r="C34" s="324"/>
      <c r="D34" s="324"/>
      <c r="E34" s="324"/>
      <c r="F34" s="324"/>
      <c r="G34" s="325"/>
      <c r="H34" s="325"/>
      <c r="I34" s="326"/>
    </row>
    <row r="35" spans="1:9" x14ac:dyDescent="0.2">
      <c r="A35" s="328">
        <v>1</v>
      </c>
      <c r="B35" s="331"/>
      <c r="C35" s="331"/>
      <c r="D35" s="331"/>
      <c r="E35" s="331"/>
      <c r="F35" s="331"/>
      <c r="G35" s="1577" t="s">
        <v>1336</v>
      </c>
      <c r="H35" s="1578" t="s">
        <v>1355</v>
      </c>
      <c r="I35" s="1579"/>
    </row>
    <row r="36" spans="1:9" x14ac:dyDescent="0.2">
      <c r="A36" s="328">
        <v>2</v>
      </c>
      <c r="B36" s="331"/>
      <c r="C36" s="331"/>
      <c r="D36" s="331"/>
      <c r="E36" s="331"/>
      <c r="F36" s="331"/>
      <c r="G36" s="1577"/>
      <c r="H36" s="1578"/>
      <c r="I36" s="1579"/>
    </row>
    <row r="37" spans="1:9" x14ac:dyDescent="0.2">
      <c r="A37" s="328">
        <v>3</v>
      </c>
      <c r="B37" s="331"/>
      <c r="C37" s="331"/>
      <c r="D37" s="331"/>
      <c r="E37" s="331"/>
      <c r="F37" s="331"/>
      <c r="G37" s="1577"/>
      <c r="H37" s="1578"/>
      <c r="I37" s="1579"/>
    </row>
    <row r="38" spans="1:9" x14ac:dyDescent="0.2">
      <c r="A38" s="328">
        <v>4</v>
      </c>
      <c r="B38" s="331"/>
      <c r="C38" s="331"/>
      <c r="D38" s="331"/>
      <c r="E38" s="331"/>
      <c r="F38" s="331"/>
      <c r="G38" s="1577"/>
      <c r="H38" s="1578"/>
      <c r="I38" s="1579"/>
    </row>
    <row r="39" spans="1:9" x14ac:dyDescent="0.2">
      <c r="A39" s="328">
        <v>5</v>
      </c>
      <c r="B39" s="331"/>
      <c r="C39" s="331"/>
      <c r="D39" s="331"/>
      <c r="E39" s="331"/>
      <c r="F39" s="331"/>
      <c r="G39" s="1577"/>
      <c r="H39" s="1578"/>
      <c r="I39" s="1579"/>
    </row>
    <row r="40" spans="1:9" s="327" customFormat="1" ht="31.5" x14ac:dyDescent="0.2">
      <c r="A40" s="323" t="s">
        <v>1349</v>
      </c>
      <c r="B40" s="324" t="s">
        <v>1362</v>
      </c>
      <c r="C40" s="324"/>
      <c r="D40" s="324"/>
      <c r="E40" s="324"/>
      <c r="F40" s="324"/>
      <c r="G40" s="325"/>
      <c r="H40" s="325"/>
      <c r="I40" s="326"/>
    </row>
    <row r="41" spans="1:9" x14ac:dyDescent="0.2">
      <c r="A41" s="328">
        <v>1</v>
      </c>
      <c r="B41" s="332"/>
      <c r="C41" s="332"/>
      <c r="D41" s="332"/>
      <c r="E41" s="332"/>
      <c r="F41" s="332"/>
      <c r="G41" s="1577" t="s">
        <v>1336</v>
      </c>
      <c r="H41" s="1577" t="s">
        <v>1363</v>
      </c>
      <c r="I41" s="1579"/>
    </row>
    <row r="42" spans="1:9" x14ac:dyDescent="0.2">
      <c r="A42" s="328">
        <v>2</v>
      </c>
      <c r="B42" s="332"/>
      <c r="C42" s="332"/>
      <c r="D42" s="332"/>
      <c r="E42" s="332"/>
      <c r="F42" s="332"/>
      <c r="G42" s="1577"/>
      <c r="H42" s="1577"/>
      <c r="I42" s="1579"/>
    </row>
    <row r="43" spans="1:9" x14ac:dyDescent="0.2">
      <c r="A43" s="328">
        <v>3</v>
      </c>
      <c r="B43" s="332"/>
      <c r="C43" s="332"/>
      <c r="D43" s="332"/>
      <c r="E43" s="332"/>
      <c r="F43" s="332"/>
      <c r="G43" s="1577"/>
      <c r="H43" s="1577"/>
      <c r="I43" s="1579"/>
    </row>
    <row r="44" spans="1:9" x14ac:dyDescent="0.2">
      <c r="A44" s="328">
        <v>4</v>
      </c>
      <c r="B44" s="332"/>
      <c r="C44" s="332"/>
      <c r="D44" s="332"/>
      <c r="E44" s="332"/>
      <c r="F44" s="332"/>
      <c r="G44" s="1577"/>
      <c r="H44" s="1577"/>
      <c r="I44" s="1579"/>
    </row>
    <row r="45" spans="1:9" x14ac:dyDescent="0.2">
      <c r="A45" s="328">
        <v>5</v>
      </c>
      <c r="B45" s="332"/>
      <c r="C45" s="332"/>
      <c r="D45" s="332"/>
      <c r="E45" s="332"/>
      <c r="F45" s="332"/>
      <c r="G45" s="1577"/>
      <c r="H45" s="1577"/>
      <c r="I45" s="1579"/>
    </row>
    <row r="46" spans="1:9" s="327" customFormat="1" ht="47.25" x14ac:dyDescent="0.2">
      <c r="A46" s="323" t="s">
        <v>1365</v>
      </c>
      <c r="B46" s="324" t="s">
        <v>1366</v>
      </c>
      <c r="C46" s="324"/>
      <c r="D46" s="324"/>
      <c r="E46" s="324"/>
      <c r="F46" s="324"/>
      <c r="G46" s="325"/>
      <c r="H46" s="325"/>
      <c r="I46" s="326"/>
    </row>
    <row r="47" spans="1:9" x14ac:dyDescent="0.2">
      <c r="A47" s="328">
        <v>1</v>
      </c>
      <c r="B47" s="329"/>
      <c r="C47" s="329"/>
      <c r="D47" s="329"/>
      <c r="E47" s="333"/>
      <c r="F47" s="333"/>
      <c r="G47" s="1577" t="s">
        <v>1336</v>
      </c>
      <c r="H47" s="1578" t="s">
        <v>1363</v>
      </c>
      <c r="I47" s="1579"/>
    </row>
    <row r="48" spans="1:9" x14ac:dyDescent="0.2">
      <c r="A48" s="328">
        <v>2</v>
      </c>
      <c r="B48" s="330"/>
      <c r="C48" s="330"/>
      <c r="D48" s="330"/>
      <c r="E48" s="334"/>
      <c r="F48" s="334"/>
      <c r="G48" s="1577"/>
      <c r="H48" s="1578"/>
      <c r="I48" s="1579"/>
    </row>
    <row r="49" spans="1:9" x14ac:dyDescent="0.2">
      <c r="A49" s="328">
        <v>3</v>
      </c>
      <c r="B49" s="329"/>
      <c r="C49" s="329"/>
      <c r="D49" s="329"/>
      <c r="E49" s="333"/>
      <c r="F49" s="333"/>
      <c r="G49" s="1577"/>
      <c r="H49" s="1578"/>
      <c r="I49" s="1579"/>
    </row>
    <row r="50" spans="1:9" x14ac:dyDescent="0.2">
      <c r="A50" s="328">
        <v>4</v>
      </c>
      <c r="B50" s="329"/>
      <c r="C50" s="329"/>
      <c r="D50" s="329"/>
      <c r="E50" s="333"/>
      <c r="F50" s="333"/>
      <c r="G50" s="1577"/>
      <c r="H50" s="1578"/>
      <c r="I50" s="1579"/>
    </row>
    <row r="51" spans="1:9" x14ac:dyDescent="0.2">
      <c r="A51" s="328">
        <v>5</v>
      </c>
      <c r="B51" s="329"/>
      <c r="C51" s="329"/>
      <c r="D51" s="329"/>
      <c r="E51" s="333"/>
      <c r="F51" s="333"/>
      <c r="G51" s="1577"/>
      <c r="H51" s="1578"/>
      <c r="I51" s="1579"/>
    </row>
    <row r="52" spans="1:9" s="327" customFormat="1" ht="31.5" x14ac:dyDescent="0.2">
      <c r="A52" s="323" t="s">
        <v>1365</v>
      </c>
      <c r="B52" s="324" t="s">
        <v>1367</v>
      </c>
      <c r="C52" s="324"/>
      <c r="D52" s="324"/>
      <c r="E52" s="324"/>
      <c r="F52" s="324"/>
      <c r="G52" s="325"/>
      <c r="H52" s="325"/>
      <c r="I52" s="326"/>
    </row>
    <row r="53" spans="1:9" x14ac:dyDescent="0.2">
      <c r="A53" s="328">
        <v>1</v>
      </c>
      <c r="B53" s="335"/>
      <c r="C53" s="335"/>
      <c r="D53" s="335"/>
      <c r="E53" s="335"/>
      <c r="F53" s="335"/>
      <c r="G53" s="1577" t="s">
        <v>1336</v>
      </c>
      <c r="H53" s="1578" t="s">
        <v>1368</v>
      </c>
      <c r="I53" s="1579"/>
    </row>
    <row r="54" spans="1:9" x14ac:dyDescent="0.2">
      <c r="A54" s="328">
        <v>2</v>
      </c>
      <c r="B54" s="335"/>
      <c r="C54" s="335"/>
      <c r="D54" s="335"/>
      <c r="E54" s="335"/>
      <c r="F54" s="335"/>
      <c r="G54" s="1577"/>
      <c r="H54" s="1578"/>
      <c r="I54" s="1579"/>
    </row>
    <row r="55" spans="1:9" x14ac:dyDescent="0.2">
      <c r="A55" s="328">
        <v>3</v>
      </c>
      <c r="B55" s="335"/>
      <c r="C55" s="335"/>
      <c r="D55" s="335"/>
      <c r="E55" s="335"/>
      <c r="F55" s="335"/>
      <c r="G55" s="1577"/>
      <c r="H55" s="1578"/>
      <c r="I55" s="1579"/>
    </row>
    <row r="56" spans="1:9" x14ac:dyDescent="0.2">
      <c r="A56" s="328">
        <v>4</v>
      </c>
      <c r="B56" s="335"/>
      <c r="C56" s="335"/>
      <c r="D56" s="335"/>
      <c r="E56" s="335"/>
      <c r="F56" s="335"/>
      <c r="G56" s="1577"/>
      <c r="H56" s="1578"/>
      <c r="I56" s="1579"/>
    </row>
    <row r="57" spans="1:9" x14ac:dyDescent="0.2">
      <c r="A57" s="328">
        <v>5</v>
      </c>
      <c r="B57" s="335"/>
      <c r="C57" s="335"/>
      <c r="D57" s="335"/>
      <c r="E57" s="335"/>
      <c r="F57" s="335"/>
      <c r="G57" s="1577"/>
      <c r="H57" s="1578"/>
      <c r="I57" s="1579"/>
    </row>
    <row r="58" spans="1:9" s="327" customFormat="1" ht="15.75" x14ac:dyDescent="0.2">
      <c r="A58" s="323" t="s">
        <v>1349</v>
      </c>
      <c r="B58" s="324" t="s">
        <v>1029</v>
      </c>
      <c r="C58" s="324"/>
      <c r="D58" s="324"/>
      <c r="E58" s="324"/>
      <c r="F58" s="324"/>
      <c r="G58" s="325"/>
      <c r="H58" s="325"/>
      <c r="I58" s="326"/>
    </row>
    <row r="59" spans="1:9" x14ac:dyDescent="0.2">
      <c r="A59" s="328">
        <v>1</v>
      </c>
      <c r="B59" s="331"/>
      <c r="C59" s="331"/>
      <c r="D59" s="331"/>
      <c r="E59" s="331"/>
      <c r="F59" s="331"/>
      <c r="G59" s="1577" t="s">
        <v>1336</v>
      </c>
      <c r="H59" s="1577" t="s">
        <v>1359</v>
      </c>
      <c r="I59" s="1579"/>
    </row>
    <row r="60" spans="1:9" x14ac:dyDescent="0.2">
      <c r="A60" s="328">
        <v>2</v>
      </c>
      <c r="B60" s="331"/>
      <c r="C60" s="331"/>
      <c r="D60" s="331"/>
      <c r="E60" s="331"/>
      <c r="F60" s="331"/>
      <c r="G60" s="1577"/>
      <c r="H60" s="1577"/>
      <c r="I60" s="1579"/>
    </row>
    <row r="61" spans="1:9" x14ac:dyDescent="0.2">
      <c r="A61" s="328">
        <v>3</v>
      </c>
      <c r="B61" s="331"/>
      <c r="C61" s="331"/>
      <c r="D61" s="331"/>
      <c r="E61" s="331"/>
      <c r="F61" s="331"/>
      <c r="G61" s="1577"/>
      <c r="H61" s="1577"/>
      <c r="I61" s="1579"/>
    </row>
    <row r="62" spans="1:9" x14ac:dyDescent="0.2">
      <c r="A62" s="328">
        <v>4</v>
      </c>
      <c r="B62" s="331"/>
      <c r="C62" s="331"/>
      <c r="D62" s="331"/>
      <c r="E62" s="331"/>
      <c r="F62" s="331"/>
      <c r="G62" s="1577"/>
      <c r="H62" s="1577"/>
      <c r="I62" s="1579"/>
    </row>
    <row r="63" spans="1:9" x14ac:dyDescent="0.2">
      <c r="A63" s="328">
        <v>5</v>
      </c>
      <c r="B63" s="331"/>
      <c r="C63" s="331"/>
      <c r="D63" s="331"/>
      <c r="E63" s="331"/>
      <c r="F63" s="331"/>
      <c r="G63" s="1577"/>
      <c r="H63" s="1577"/>
      <c r="I63" s="1579"/>
    </row>
    <row r="64" spans="1:9" s="327" customFormat="1" ht="15.75" x14ac:dyDescent="0.2">
      <c r="A64" s="323" t="s">
        <v>1349</v>
      </c>
      <c r="B64" s="324" t="s">
        <v>1369</v>
      </c>
      <c r="C64" s="324"/>
      <c r="D64" s="324"/>
      <c r="E64" s="324"/>
      <c r="F64" s="324"/>
      <c r="G64" s="325"/>
      <c r="H64" s="325"/>
      <c r="I64" s="326"/>
    </row>
    <row r="65" spans="1:9" x14ac:dyDescent="0.2">
      <c r="A65" s="328">
        <v>1</v>
      </c>
      <c r="B65" s="329"/>
      <c r="C65" s="329"/>
      <c r="D65" s="329"/>
      <c r="E65" s="329"/>
      <c r="F65" s="329"/>
      <c r="G65" s="1577" t="s">
        <v>1337</v>
      </c>
      <c r="H65" s="1578" t="s">
        <v>1355</v>
      </c>
      <c r="I65" s="1579"/>
    </row>
    <row r="66" spans="1:9" x14ac:dyDescent="0.2">
      <c r="A66" s="328">
        <v>2</v>
      </c>
      <c r="B66" s="330"/>
      <c r="C66" s="330"/>
      <c r="D66" s="330"/>
      <c r="E66" s="330"/>
      <c r="F66" s="330"/>
      <c r="G66" s="1577"/>
      <c r="H66" s="1578"/>
      <c r="I66" s="1579"/>
    </row>
    <row r="67" spans="1:9" x14ac:dyDescent="0.2">
      <c r="A67" s="328">
        <v>3</v>
      </c>
      <c r="B67" s="329"/>
      <c r="C67" s="329"/>
      <c r="D67" s="329"/>
      <c r="E67" s="329"/>
      <c r="F67" s="329"/>
      <c r="G67" s="1577"/>
      <c r="H67" s="1578"/>
      <c r="I67" s="1579"/>
    </row>
    <row r="68" spans="1:9" x14ac:dyDescent="0.2">
      <c r="A68" s="328">
        <v>4</v>
      </c>
      <c r="B68" s="329"/>
      <c r="C68" s="329"/>
      <c r="D68" s="329"/>
      <c r="E68" s="329"/>
      <c r="F68" s="329"/>
      <c r="G68" s="1577"/>
      <c r="H68" s="1578"/>
      <c r="I68" s="1579"/>
    </row>
    <row r="69" spans="1:9" x14ac:dyDescent="0.2">
      <c r="A69" s="328">
        <v>5</v>
      </c>
      <c r="B69" s="329"/>
      <c r="C69" s="329"/>
      <c r="D69" s="329"/>
      <c r="E69" s="329"/>
      <c r="F69" s="329"/>
      <c r="G69" s="1577"/>
      <c r="H69" s="1578"/>
      <c r="I69" s="1579"/>
    </row>
    <row r="70" spans="1:9" s="327" customFormat="1" ht="31.5" x14ac:dyDescent="0.2">
      <c r="A70" s="323" t="s">
        <v>1349</v>
      </c>
      <c r="B70" s="324" t="s">
        <v>1258</v>
      </c>
      <c r="C70" s="324"/>
      <c r="D70" s="324"/>
      <c r="E70" s="324"/>
      <c r="F70" s="324"/>
      <c r="G70" s="325"/>
      <c r="H70" s="325"/>
      <c r="I70" s="326"/>
    </row>
    <row r="71" spans="1:9" x14ac:dyDescent="0.2">
      <c r="A71" s="328">
        <v>1</v>
      </c>
      <c r="B71" s="336"/>
      <c r="C71" s="336"/>
      <c r="D71" s="336"/>
      <c r="E71" s="336"/>
      <c r="F71" s="336"/>
      <c r="G71" s="1577" t="s">
        <v>1336</v>
      </c>
      <c r="H71" s="1577" t="s">
        <v>1359</v>
      </c>
      <c r="I71" s="1579"/>
    </row>
    <row r="72" spans="1:9" x14ac:dyDescent="0.2">
      <c r="A72" s="328">
        <v>2</v>
      </c>
      <c r="B72" s="337"/>
      <c r="C72" s="337"/>
      <c r="D72" s="337"/>
      <c r="E72" s="337"/>
      <c r="F72" s="337"/>
      <c r="G72" s="1577"/>
      <c r="H72" s="1577"/>
      <c r="I72" s="1579"/>
    </row>
    <row r="73" spans="1:9" x14ac:dyDescent="0.2">
      <c r="A73" s="328">
        <v>3</v>
      </c>
      <c r="B73" s="338"/>
      <c r="C73" s="338"/>
      <c r="D73" s="338"/>
      <c r="E73" s="339"/>
      <c r="F73" s="339"/>
      <c r="G73" s="1577"/>
      <c r="H73" s="1577"/>
      <c r="I73" s="1579"/>
    </row>
    <row r="74" spans="1:9" x14ac:dyDescent="0.2">
      <c r="A74" s="328">
        <v>4</v>
      </c>
      <c r="B74" s="338"/>
      <c r="C74" s="338"/>
      <c r="D74" s="338"/>
      <c r="E74" s="339"/>
      <c r="F74" s="339"/>
      <c r="G74" s="1577"/>
      <c r="H74" s="1577"/>
      <c r="I74" s="1579"/>
    </row>
    <row r="75" spans="1:9" x14ac:dyDescent="0.2">
      <c r="A75" s="328">
        <v>5</v>
      </c>
      <c r="B75" s="338"/>
      <c r="C75" s="338"/>
      <c r="D75" s="338"/>
      <c r="E75" s="339"/>
      <c r="F75" s="339"/>
      <c r="G75" s="1577"/>
      <c r="H75" s="1577"/>
      <c r="I75" s="1579"/>
    </row>
    <row r="76" spans="1:9" ht="15.75" x14ac:dyDescent="0.2">
      <c r="A76" s="323" t="s">
        <v>1349</v>
      </c>
      <c r="B76" s="324" t="s">
        <v>1370</v>
      </c>
      <c r="C76" s="324"/>
      <c r="D76" s="324"/>
      <c r="E76" s="324"/>
      <c r="F76" s="324"/>
      <c r="G76" s="325"/>
      <c r="H76" s="325"/>
      <c r="I76" s="326"/>
    </row>
    <row r="77" spans="1:9" x14ac:dyDescent="0.2">
      <c r="A77" s="328">
        <v>1</v>
      </c>
      <c r="B77" s="340"/>
      <c r="C77" s="340"/>
      <c r="D77" s="340"/>
      <c r="E77" s="340"/>
      <c r="F77" s="340"/>
      <c r="G77" s="1577" t="s">
        <v>1336</v>
      </c>
      <c r="H77" s="1578" t="s">
        <v>1359</v>
      </c>
      <c r="I77" s="1579"/>
    </row>
    <row r="78" spans="1:9" x14ac:dyDescent="0.2">
      <c r="A78" s="328">
        <v>2</v>
      </c>
      <c r="B78" s="336"/>
      <c r="C78" s="336"/>
      <c r="D78" s="336"/>
      <c r="E78" s="336"/>
      <c r="F78" s="336"/>
      <c r="G78" s="1577"/>
      <c r="H78" s="1578"/>
      <c r="I78" s="1579"/>
    </row>
    <row r="79" spans="1:9" x14ac:dyDescent="0.2">
      <c r="A79" s="328">
        <v>3</v>
      </c>
      <c r="B79" s="337"/>
      <c r="C79" s="337"/>
      <c r="D79" s="337"/>
      <c r="E79" s="337"/>
      <c r="F79" s="337"/>
      <c r="G79" s="1577"/>
      <c r="H79" s="1578"/>
      <c r="I79" s="1579"/>
    </row>
    <row r="80" spans="1:9" x14ac:dyDescent="0.2">
      <c r="A80" s="328">
        <v>4</v>
      </c>
      <c r="B80" s="339"/>
      <c r="C80" s="339"/>
      <c r="D80" s="339"/>
      <c r="E80" s="339"/>
      <c r="F80" s="339"/>
      <c r="G80" s="1577"/>
      <c r="H80" s="1578"/>
      <c r="I80" s="1579"/>
    </row>
    <row r="81" spans="1:9" ht="13.5" thickBot="1" x14ac:dyDescent="0.25">
      <c r="A81" s="341">
        <v>5</v>
      </c>
      <c r="B81" s="342"/>
      <c r="C81" s="342"/>
      <c r="D81" s="342"/>
      <c r="E81" s="342"/>
      <c r="F81" s="342"/>
      <c r="G81" s="1580"/>
      <c r="H81" s="1581"/>
      <c r="I81" s="1582"/>
    </row>
    <row r="82" spans="1:9" ht="15" x14ac:dyDescent="0.25">
      <c r="B82" s="343"/>
      <c r="C82" s="343"/>
      <c r="D82" s="343"/>
      <c r="E82" s="343"/>
      <c r="F82" s="343"/>
    </row>
    <row r="83" spans="1:9" ht="13.5" thickBot="1" x14ac:dyDescent="0.25"/>
    <row r="84" spans="1:9" ht="15.75" thickBot="1" x14ac:dyDescent="0.25">
      <c r="B84" s="346" t="s">
        <v>1371</v>
      </c>
      <c r="C84" s="347" t="s">
        <v>1372</v>
      </c>
      <c r="D84" s="348" t="s">
        <v>1373</v>
      </c>
      <c r="E84" s="310"/>
      <c r="F84" s="310"/>
    </row>
    <row r="85" spans="1:9" ht="15.75" thickBot="1" x14ac:dyDescent="0.25">
      <c r="B85" s="349" t="s">
        <v>1374</v>
      </c>
      <c r="C85" s="350" t="s">
        <v>1375</v>
      </c>
      <c r="D85" s="351" t="s">
        <v>308</v>
      </c>
      <c r="E85" s="310"/>
      <c r="F85" s="310"/>
    </row>
    <row r="86" spans="1:9" ht="15.75" thickBot="1" x14ac:dyDescent="0.25">
      <c r="B86" s="349" t="s">
        <v>1376</v>
      </c>
      <c r="C86" s="350" t="s">
        <v>151</v>
      </c>
      <c r="D86" s="351" t="s">
        <v>1336</v>
      </c>
      <c r="E86" s="310"/>
      <c r="F86" s="310"/>
    </row>
    <row r="87" spans="1:9" ht="15.75" thickBot="1" x14ac:dyDescent="0.25">
      <c r="B87" s="349" t="s">
        <v>1377</v>
      </c>
      <c r="C87" s="350" t="s">
        <v>1378</v>
      </c>
      <c r="D87" s="351" t="s">
        <v>1337</v>
      </c>
      <c r="E87" s="310"/>
      <c r="F87" s="310"/>
    </row>
    <row r="88" spans="1:9" x14ac:dyDescent="0.2">
      <c r="C88" s="345"/>
      <c r="D88" s="310"/>
      <c r="E88" s="310"/>
      <c r="F88" s="310"/>
    </row>
    <row r="89" spans="1:9" x14ac:dyDescent="0.2">
      <c r="C89" s="345"/>
      <c r="D89" s="345"/>
      <c r="E89" s="310"/>
      <c r="F89" s="310"/>
    </row>
    <row r="90" spans="1:9" x14ac:dyDescent="0.2">
      <c r="C90" s="345"/>
      <c r="D90" s="345"/>
      <c r="E90" s="310"/>
      <c r="F90" s="310"/>
    </row>
    <row r="91" spans="1:9" x14ac:dyDescent="0.2">
      <c r="C91" s="345"/>
      <c r="D91" s="345"/>
      <c r="E91" s="310"/>
      <c r="F91" s="310"/>
    </row>
    <row r="96" spans="1:9" customFormat="1" ht="30" x14ac:dyDescent="0.4">
      <c r="A96" s="352" t="s">
        <v>1379</v>
      </c>
      <c r="B96" s="1583" t="s">
        <v>1380</v>
      </c>
      <c r="C96" s="1583"/>
      <c r="D96" s="1583"/>
      <c r="E96" s="1583"/>
      <c r="F96" s="1583"/>
      <c r="G96" s="1583"/>
      <c r="H96" s="1583"/>
      <c r="I96" s="1583"/>
    </row>
    <row r="97" spans="1:7" s="355" customFormat="1" ht="16.5" thickBot="1" x14ac:dyDescent="0.3">
      <c r="A97" s="353"/>
      <c r="B97" s="354" t="s">
        <v>1381</v>
      </c>
      <c r="C97" s="354" t="s">
        <v>1382</v>
      </c>
      <c r="D97" s="354" t="s">
        <v>1383</v>
      </c>
      <c r="E97" s="354" t="s">
        <v>1384</v>
      </c>
      <c r="F97" s="354"/>
      <c r="G97" s="354"/>
    </row>
    <row r="98" spans="1:7" customFormat="1" ht="15.75" thickBot="1" x14ac:dyDescent="0.3">
      <c r="C98" s="1584" t="s">
        <v>245</v>
      </c>
      <c r="D98" s="1585"/>
      <c r="E98" s="1586"/>
      <c r="F98" s="1587" t="s">
        <v>1341</v>
      </c>
      <c r="G98" s="1588"/>
    </row>
    <row r="99" spans="1:7" customFormat="1" ht="15.75" thickBot="1" x14ac:dyDescent="0.3">
      <c r="A99" s="356" t="s">
        <v>1385</v>
      </c>
      <c r="B99" s="357" t="s">
        <v>1386</v>
      </c>
      <c r="C99" s="358" t="s">
        <v>1387</v>
      </c>
      <c r="D99" s="359" t="s">
        <v>1347</v>
      </c>
      <c r="E99" s="360" t="s">
        <v>1348</v>
      </c>
      <c r="F99" s="1589"/>
      <c r="G99" s="1590"/>
    </row>
    <row r="100" spans="1:7" customFormat="1" ht="15.75" thickBot="1" x14ac:dyDescent="0.3">
      <c r="A100" s="361"/>
      <c r="B100" s="362"/>
      <c r="C100" s="363"/>
      <c r="D100" s="364"/>
      <c r="E100" s="365"/>
      <c r="F100" s="366"/>
      <c r="G100" s="367"/>
    </row>
    <row r="101" spans="1:7" s="369" customFormat="1" ht="15" x14ac:dyDescent="0.25">
      <c r="A101" s="1591">
        <v>1</v>
      </c>
      <c r="B101" s="368" t="s">
        <v>1388</v>
      </c>
      <c r="C101" s="1594" t="s">
        <v>1389</v>
      </c>
      <c r="D101" s="1597" t="s">
        <v>1390</v>
      </c>
      <c r="E101" s="1600" t="s">
        <v>1391</v>
      </c>
      <c r="F101" s="1603" t="s">
        <v>1392</v>
      </c>
      <c r="G101" s="1604"/>
    </row>
    <row r="102" spans="1:7" s="369" customFormat="1" ht="15" x14ac:dyDescent="0.25">
      <c r="A102" s="1592"/>
      <c r="B102" s="1609" t="s">
        <v>1393</v>
      </c>
      <c r="C102" s="1595"/>
      <c r="D102" s="1598"/>
      <c r="E102" s="1601"/>
      <c r="F102" s="1605"/>
      <c r="G102" s="1606"/>
    </row>
    <row r="103" spans="1:7" s="369" customFormat="1" ht="15.75" thickBot="1" x14ac:dyDescent="0.3">
      <c r="A103" s="1593"/>
      <c r="B103" s="1610"/>
      <c r="C103" s="1596"/>
      <c r="D103" s="1599"/>
      <c r="E103" s="1602"/>
      <c r="F103" s="1607"/>
      <c r="G103" s="1608"/>
    </row>
    <row r="104" spans="1:7" customFormat="1" ht="15" x14ac:dyDescent="0.25"/>
    <row r="105" spans="1:7" x14ac:dyDescent="0.2">
      <c r="C105" s="345"/>
      <c r="D105" s="345"/>
      <c r="E105" s="310"/>
      <c r="F105" s="310"/>
    </row>
    <row r="106" spans="1:7" x14ac:dyDescent="0.2">
      <c r="C106" s="345"/>
      <c r="D106" s="345"/>
      <c r="E106" s="310"/>
      <c r="F106" s="310"/>
    </row>
    <row r="107" spans="1:7" x14ac:dyDescent="0.2">
      <c r="C107" s="345"/>
      <c r="D107" s="345"/>
      <c r="E107" s="310"/>
      <c r="F107" s="310"/>
    </row>
  </sheetData>
  <mergeCells count="56">
    <mergeCell ref="M7:O7"/>
    <mergeCell ref="M8:O8"/>
    <mergeCell ref="Q2:Q4"/>
    <mergeCell ref="P3:P4"/>
    <mergeCell ref="M5:O5"/>
    <mergeCell ref="M6:O6"/>
    <mergeCell ref="A101:A103"/>
    <mergeCell ref="C101:C103"/>
    <mergeCell ref="D101:D103"/>
    <mergeCell ref="E101:E103"/>
    <mergeCell ref="F101:G103"/>
    <mergeCell ref="B102:B103"/>
    <mergeCell ref="G77:G81"/>
    <mergeCell ref="H77:H81"/>
    <mergeCell ref="I77:I81"/>
    <mergeCell ref="B96:I96"/>
    <mergeCell ref="C98:E98"/>
    <mergeCell ref="F98:G99"/>
    <mergeCell ref="G65:G69"/>
    <mergeCell ref="H65:H69"/>
    <mergeCell ref="I65:I69"/>
    <mergeCell ref="G71:G75"/>
    <mergeCell ref="H71:H75"/>
    <mergeCell ref="I71:I75"/>
    <mergeCell ref="G53:G57"/>
    <mergeCell ref="H53:H57"/>
    <mergeCell ref="I53:I57"/>
    <mergeCell ref="G59:G63"/>
    <mergeCell ref="H59:H63"/>
    <mergeCell ref="I59:I63"/>
    <mergeCell ref="G41:G45"/>
    <mergeCell ref="H41:H45"/>
    <mergeCell ref="I41:I45"/>
    <mergeCell ref="G47:G51"/>
    <mergeCell ref="H47:H51"/>
    <mergeCell ref="I47:I51"/>
    <mergeCell ref="G29:G33"/>
    <mergeCell ref="H29:H33"/>
    <mergeCell ref="I29:I33"/>
    <mergeCell ref="G35:G39"/>
    <mergeCell ref="H35:H39"/>
    <mergeCell ref="I35:I39"/>
    <mergeCell ref="G14:G18"/>
    <mergeCell ref="H14:H18"/>
    <mergeCell ref="I14:I18"/>
    <mergeCell ref="G20:G27"/>
    <mergeCell ref="H20:H27"/>
    <mergeCell ref="I20:I27"/>
    <mergeCell ref="I11:I12"/>
    <mergeCell ref="C1:H1"/>
    <mergeCell ref="C2:I2"/>
    <mergeCell ref="A11:A12"/>
    <mergeCell ref="C11:E11"/>
    <mergeCell ref="F11:F12"/>
    <mergeCell ref="G11:G12"/>
    <mergeCell ref="H11:H12"/>
  </mergeCells>
  <pageMargins left="0.7" right="0.7" top="0.75" bottom="0.75" header="0.3" footer="0.3"/>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FF0000"/>
  </sheetPr>
  <dimension ref="B1:I164"/>
  <sheetViews>
    <sheetView view="pageBreakPreview" zoomScale="90" zoomScaleNormal="100" zoomScaleSheetLayoutView="90" workbookViewId="0">
      <selection activeCell="D11" sqref="D11"/>
    </sheetView>
  </sheetViews>
  <sheetFormatPr baseColWidth="10" defaultColWidth="11.42578125" defaultRowHeight="12.75" x14ac:dyDescent="0.2"/>
  <cols>
    <col min="1" max="1" width="2.5703125" style="427" customWidth="1"/>
    <col min="2" max="2" width="31.5703125" style="427" customWidth="1"/>
    <col min="3" max="3" width="37.42578125" style="427" customWidth="1"/>
    <col min="4" max="4" width="17.5703125" style="427" customWidth="1"/>
    <col min="5" max="5" width="16.7109375" style="427" customWidth="1"/>
    <col min="6" max="6" width="18.42578125" style="427" customWidth="1"/>
    <col min="7" max="7" width="20.85546875" style="427" customWidth="1"/>
    <col min="8" max="8" width="29.5703125" style="427" customWidth="1"/>
    <col min="9" max="16384" width="11.42578125" style="427"/>
  </cols>
  <sheetData>
    <row r="1" spans="2:9" x14ac:dyDescent="0.2">
      <c r="B1" s="1612" t="s">
        <v>1723</v>
      </c>
      <c r="C1" s="1612"/>
      <c r="D1" s="1612"/>
      <c r="E1" s="1612"/>
      <c r="F1" s="1612"/>
      <c r="G1" s="1612"/>
      <c r="H1" s="1612"/>
    </row>
    <row r="2" spans="2:9" x14ac:dyDescent="0.2">
      <c r="B2" s="1613" t="s">
        <v>1724</v>
      </c>
      <c r="C2" s="1613"/>
      <c r="D2" s="621"/>
      <c r="E2" s="1614" t="s">
        <v>1725</v>
      </c>
      <c r="F2" s="1614"/>
      <c r="G2" s="1615" t="s">
        <v>1726</v>
      </c>
      <c r="H2" s="1615"/>
    </row>
    <row r="3" spans="2:9" x14ac:dyDescent="0.2">
      <c r="B3" s="1613" t="s">
        <v>1727</v>
      </c>
      <c r="C3" s="1613"/>
      <c r="D3" s="621"/>
      <c r="E3" s="1615" t="s">
        <v>1728</v>
      </c>
      <c r="F3" s="1615"/>
      <c r="G3" s="1615"/>
      <c r="H3" s="1615"/>
    </row>
    <row r="4" spans="2:9" ht="28.5" customHeight="1" x14ac:dyDescent="0.2">
      <c r="B4" s="1616" t="s">
        <v>1729</v>
      </c>
      <c r="C4" s="1616"/>
      <c r="D4" s="622"/>
      <c r="E4" s="1615"/>
      <c r="F4" s="1615"/>
      <c r="G4" s="1615"/>
      <c r="H4" s="1615"/>
    </row>
    <row r="5" spans="2:9" x14ac:dyDescent="0.2">
      <c r="B5" s="1617" t="s">
        <v>1730</v>
      </c>
      <c r="C5" s="1617"/>
      <c r="D5" s="621"/>
      <c r="E5" s="1618" t="s">
        <v>1731</v>
      </c>
      <c r="F5" s="1618"/>
      <c r="G5" s="1619" t="s">
        <v>1732</v>
      </c>
      <c r="H5" s="1619"/>
    </row>
    <row r="6" spans="2:9" ht="15" x14ac:dyDescent="0.25">
      <c r="B6" s="621" t="s">
        <v>1584</v>
      </c>
      <c r="C6" s="623"/>
      <c r="D6" s="621"/>
      <c r="E6" s="1618"/>
      <c r="F6" s="1618"/>
      <c r="G6" s="624"/>
      <c r="H6" s="624"/>
    </row>
    <row r="7" spans="2:9" ht="15" x14ac:dyDescent="0.25">
      <c r="B7" s="625" t="s">
        <v>1585</v>
      </c>
      <c r="C7" s="626" t="s">
        <v>356</v>
      </c>
      <c r="D7" s="627">
        <v>2234839.7199999997</v>
      </c>
      <c r="E7" s="1618"/>
      <c r="F7" s="1618"/>
      <c r="G7" s="624"/>
      <c r="H7" s="624"/>
    </row>
    <row r="8" spans="2:9" ht="15" x14ac:dyDescent="0.25">
      <c r="B8" s="621" t="s">
        <v>1587</v>
      </c>
      <c r="C8" s="623"/>
      <c r="D8" s="621"/>
      <c r="E8" s="1618"/>
      <c r="F8" s="1618"/>
      <c r="G8" s="624"/>
      <c r="H8" s="624"/>
    </row>
    <row r="9" spans="2:9" ht="15" x14ac:dyDescent="0.25">
      <c r="B9" s="621" t="s">
        <v>1589</v>
      </c>
      <c r="C9" s="623"/>
      <c r="D9" s="621"/>
      <c r="E9" s="1618"/>
      <c r="F9" s="1618"/>
      <c r="G9" s="624"/>
      <c r="H9" s="624"/>
    </row>
    <row r="10" spans="2:9" ht="15" x14ac:dyDescent="0.25">
      <c r="B10" s="428" t="s">
        <v>1733</v>
      </c>
      <c r="C10" s="628" t="s">
        <v>1734</v>
      </c>
      <c r="D10" s="629">
        <v>11174.1986</v>
      </c>
      <c r="E10" s="1618"/>
      <c r="F10" s="1618"/>
      <c r="G10" s="428" t="s">
        <v>1735</v>
      </c>
      <c r="H10" s="428" t="s">
        <v>1736</v>
      </c>
    </row>
    <row r="11" spans="2:9" ht="15" x14ac:dyDescent="0.25">
      <c r="B11" s="428" t="s">
        <v>1737</v>
      </c>
      <c r="C11" s="628" t="s">
        <v>1601</v>
      </c>
      <c r="D11" s="629">
        <v>5587.0992999999999</v>
      </c>
      <c r="E11" s="1618"/>
      <c r="F11" s="1618"/>
      <c r="G11" s="428" t="s">
        <v>1738</v>
      </c>
      <c r="H11" s="428" t="s">
        <v>1739</v>
      </c>
    </row>
    <row r="12" spans="2:9" ht="15" x14ac:dyDescent="0.25">
      <c r="B12" s="428" t="s">
        <v>1740</v>
      </c>
      <c r="C12" s="628" t="s">
        <v>1741</v>
      </c>
      <c r="D12" s="629">
        <v>279.35496499999999</v>
      </c>
      <c r="E12" s="1618"/>
      <c r="F12" s="1618"/>
      <c r="G12" s="428" t="s">
        <v>1742</v>
      </c>
      <c r="H12" s="428" t="s">
        <v>1743</v>
      </c>
    </row>
    <row r="13" spans="2:9" x14ac:dyDescent="0.2">
      <c r="B13" s="428"/>
      <c r="C13" s="630"/>
      <c r="D13" s="630"/>
      <c r="E13" s="631"/>
      <c r="F13" s="631"/>
      <c r="G13" s="630"/>
      <c r="H13" s="630"/>
      <c r="I13" s="632"/>
    </row>
    <row r="14" spans="2:9" ht="12.75" customHeight="1" x14ac:dyDescent="0.2">
      <c r="B14" s="1620" t="s">
        <v>1744</v>
      </c>
      <c r="C14" s="1620" t="s">
        <v>1745</v>
      </c>
      <c r="D14" s="1620" t="s">
        <v>1746</v>
      </c>
      <c r="E14" s="1621" t="s">
        <v>1747</v>
      </c>
      <c r="F14" s="1621"/>
      <c r="G14" s="1620" t="s">
        <v>1748</v>
      </c>
      <c r="H14" s="1620" t="s">
        <v>1749</v>
      </c>
    </row>
    <row r="15" spans="2:9" ht="37.5" customHeight="1" x14ac:dyDescent="0.2">
      <c r="B15" s="1620"/>
      <c r="C15" s="1620"/>
      <c r="D15" s="1620"/>
      <c r="E15" s="633" t="s">
        <v>1750</v>
      </c>
      <c r="F15" s="633" t="s">
        <v>1751</v>
      </c>
      <c r="G15" s="1620"/>
      <c r="H15" s="1620"/>
    </row>
    <row r="16" spans="2:9" x14ac:dyDescent="0.2">
      <c r="B16" s="634"/>
      <c r="C16" s="635" t="s">
        <v>1752</v>
      </c>
      <c r="D16" s="636"/>
      <c r="E16" s="428"/>
      <c r="F16" s="428"/>
      <c r="G16" s="428"/>
      <c r="H16" s="428"/>
    </row>
    <row r="17" spans="2:8" x14ac:dyDescent="0.2">
      <c r="B17" s="634"/>
      <c r="C17" s="637" t="s">
        <v>1753</v>
      </c>
      <c r="D17" s="636"/>
      <c r="E17" s="428"/>
      <c r="F17" s="428"/>
      <c r="G17" s="428"/>
      <c r="H17" s="428"/>
    </row>
    <row r="18" spans="2:8" x14ac:dyDescent="0.2">
      <c r="B18" s="638"/>
      <c r="C18" s="428" t="s">
        <v>1754</v>
      </c>
      <c r="D18" s="639">
        <v>309932</v>
      </c>
      <c r="E18" s="428"/>
      <c r="F18" s="428"/>
      <c r="G18" s="428"/>
      <c r="H18" s="428"/>
    </row>
    <row r="19" spans="2:8" x14ac:dyDescent="0.2">
      <c r="B19" s="638" t="s">
        <v>1755</v>
      </c>
      <c r="C19" s="428" t="s">
        <v>1756</v>
      </c>
      <c r="D19" s="636">
        <v>70400</v>
      </c>
      <c r="E19" s="428" t="str">
        <f>IF(D19&gt;$D$11,"SIGNIFICATIVO","NO SIGNIFICATIVO")</f>
        <v>SIGNIFICATIVO</v>
      </c>
      <c r="F19" s="428"/>
      <c r="G19" s="428"/>
      <c r="H19" s="428"/>
    </row>
    <row r="20" spans="2:8" x14ac:dyDescent="0.2">
      <c r="B20" s="638" t="s">
        <v>1757</v>
      </c>
      <c r="C20" s="428" t="s">
        <v>1758</v>
      </c>
      <c r="D20" s="636">
        <v>239532</v>
      </c>
      <c r="E20" s="428" t="str">
        <f t="shared" ref="E20:E26" si="0">IF(D20&gt;$D$11,"SIGNIFICATIVO","NO SIGNIFICATIVO")</f>
        <v>SIGNIFICATIVO</v>
      </c>
      <c r="F20" s="428"/>
      <c r="G20" s="428"/>
      <c r="H20" s="428"/>
    </row>
    <row r="21" spans="2:8" x14ac:dyDescent="0.2">
      <c r="B21" s="638"/>
      <c r="C21" s="635" t="s">
        <v>1759</v>
      </c>
      <c r="D21" s="639">
        <v>175000</v>
      </c>
      <c r="E21" s="428" t="str">
        <f t="shared" si="0"/>
        <v>SIGNIFICATIVO</v>
      </c>
      <c r="F21" s="428"/>
      <c r="G21" s="428"/>
      <c r="H21" s="428"/>
    </row>
    <row r="22" spans="2:8" x14ac:dyDescent="0.2">
      <c r="B22" s="638" t="s">
        <v>1760</v>
      </c>
      <c r="C22" s="428" t="s">
        <v>1761</v>
      </c>
      <c r="D22" s="636">
        <v>130000</v>
      </c>
      <c r="E22" s="428" t="str">
        <f t="shared" si="0"/>
        <v>SIGNIFICATIVO</v>
      </c>
      <c r="F22" s="428"/>
      <c r="G22" s="428"/>
      <c r="H22" s="428"/>
    </row>
    <row r="23" spans="2:8" x14ac:dyDescent="0.2">
      <c r="B23" s="638" t="s">
        <v>1762</v>
      </c>
      <c r="C23" s="428" t="s">
        <v>1763</v>
      </c>
      <c r="D23" s="636">
        <v>45000</v>
      </c>
      <c r="E23" s="428" t="str">
        <f t="shared" si="0"/>
        <v>SIGNIFICATIVO</v>
      </c>
      <c r="F23" s="428"/>
      <c r="G23" s="428"/>
      <c r="H23" s="428"/>
    </row>
    <row r="24" spans="2:8" x14ac:dyDescent="0.2">
      <c r="B24" s="638"/>
      <c r="C24" s="635" t="s">
        <v>1764</v>
      </c>
      <c r="D24" s="639">
        <v>1222800</v>
      </c>
      <c r="E24" s="428" t="str">
        <f t="shared" si="0"/>
        <v>SIGNIFICATIVO</v>
      </c>
      <c r="F24" s="428"/>
      <c r="G24" s="428"/>
      <c r="H24" s="428"/>
    </row>
    <row r="25" spans="2:8" x14ac:dyDescent="0.2">
      <c r="B25" s="638" t="s">
        <v>1765</v>
      </c>
      <c r="C25" s="428" t="s">
        <v>1766</v>
      </c>
      <c r="D25" s="636">
        <v>1247800</v>
      </c>
      <c r="E25" s="428" t="str">
        <f t="shared" si="0"/>
        <v>SIGNIFICATIVO</v>
      </c>
      <c r="F25" s="428"/>
      <c r="G25" s="428"/>
      <c r="H25" s="428"/>
    </row>
    <row r="26" spans="2:8" x14ac:dyDescent="0.2">
      <c r="B26" s="638" t="s">
        <v>1767</v>
      </c>
      <c r="C26" s="428" t="s">
        <v>1768</v>
      </c>
      <c r="D26" s="636">
        <v>-25000</v>
      </c>
      <c r="E26" s="428" t="str">
        <f t="shared" si="0"/>
        <v>NO SIGNIFICATIVO</v>
      </c>
      <c r="F26" s="428" t="str">
        <f>IF(D26&gt;$D$11,"SIGNIFICATIVO","NO SIGNIFICATIVO")</f>
        <v>NO SIGNIFICATIVO</v>
      </c>
      <c r="G26" s="428"/>
      <c r="H26" s="428"/>
    </row>
    <row r="27" spans="2:8" x14ac:dyDescent="0.2">
      <c r="B27" s="638"/>
      <c r="C27" s="635" t="s">
        <v>1769</v>
      </c>
      <c r="D27" s="639">
        <v>354159</v>
      </c>
      <c r="E27" s="428" t="str">
        <f>IF(D27&gt;$D$11,"SIGNIFICATIVO","NO SIGNIFICATIVO")</f>
        <v>SIGNIFICATIVO</v>
      </c>
      <c r="F27" s="428"/>
      <c r="G27" s="428"/>
      <c r="H27" s="428"/>
    </row>
    <row r="28" spans="2:8" x14ac:dyDescent="0.2">
      <c r="B28" s="638" t="s">
        <v>1770</v>
      </c>
      <c r="C28" s="428" t="s">
        <v>1771</v>
      </c>
      <c r="D28" s="636">
        <v>80000</v>
      </c>
      <c r="E28" s="428" t="str">
        <f>IF(D28&gt;$D$11,"SIGNIFICATIVO","NO SIGNIFICATIVO")</f>
        <v>SIGNIFICATIVO</v>
      </c>
      <c r="F28" s="428"/>
      <c r="G28" s="428"/>
      <c r="H28" s="428"/>
    </row>
    <row r="29" spans="2:8" x14ac:dyDescent="0.2">
      <c r="B29" s="638" t="s">
        <v>1772</v>
      </c>
      <c r="C29" s="428" t="s">
        <v>1773</v>
      </c>
      <c r="D29" s="636">
        <v>213947</v>
      </c>
      <c r="E29" s="428" t="str">
        <f>IF(D29&gt;$D$11,"SIGNIFICATIVO","NO SIGNIFICATIVO")</f>
        <v>SIGNIFICATIVO</v>
      </c>
      <c r="F29" s="428"/>
      <c r="G29" s="428"/>
      <c r="H29" s="428"/>
    </row>
    <row r="30" spans="2:8" x14ac:dyDescent="0.2">
      <c r="B30" s="638" t="s">
        <v>1774</v>
      </c>
      <c r="C30" s="428" t="s">
        <v>1775</v>
      </c>
      <c r="D30" s="636">
        <v>50212</v>
      </c>
      <c r="E30" s="428" t="str">
        <f>IF(D30&gt;$D$11,"SIGNIFICATIVO","NO SIGNIFICATIVO")</f>
        <v>SIGNIFICATIVO</v>
      </c>
      <c r="F30" s="428"/>
      <c r="G30" s="428"/>
      <c r="H30" s="428"/>
    </row>
    <row r="31" spans="2:8" x14ac:dyDescent="0.2">
      <c r="B31" s="638" t="s">
        <v>1776</v>
      </c>
      <c r="C31" s="428" t="s">
        <v>1777</v>
      </c>
      <c r="D31" s="636">
        <v>10000</v>
      </c>
      <c r="E31" s="428" t="str">
        <f>IF(D31&gt;$D$11,"SIGNIFICATIVO","NO SIGNIFICATIVO")</f>
        <v>SIGNIFICATIVO</v>
      </c>
      <c r="F31" s="428"/>
      <c r="G31" s="428"/>
      <c r="H31" s="428"/>
    </row>
    <row r="32" spans="2:8" x14ac:dyDescent="0.2">
      <c r="B32" s="638" t="s">
        <v>1767</v>
      </c>
      <c r="C32" s="428" t="s">
        <v>1778</v>
      </c>
      <c r="D32" s="640">
        <v>200</v>
      </c>
      <c r="E32" s="428"/>
      <c r="F32" s="428" t="str">
        <f>IF(D32&gt;$D$11,"SIGNIFICATIVO","NO SIGNIFICATIVO")</f>
        <v>NO SIGNIFICATIVO</v>
      </c>
      <c r="G32" s="428"/>
      <c r="H32" s="428"/>
    </row>
    <row r="33" spans="2:8" x14ac:dyDescent="0.2">
      <c r="B33" s="638"/>
      <c r="C33" s="635" t="s">
        <v>1779</v>
      </c>
      <c r="D33" s="639">
        <v>6213</v>
      </c>
      <c r="E33" s="428" t="str">
        <f t="shared" ref="E33:E38" si="1">IF(D33&gt;$D$11,"SIGNIFICATIVO","NO SIGNIFICATIVO")</f>
        <v>SIGNIFICATIVO</v>
      </c>
      <c r="F33" s="428"/>
      <c r="G33" s="428"/>
      <c r="H33" s="428"/>
    </row>
    <row r="34" spans="2:8" x14ac:dyDescent="0.2">
      <c r="B34" s="638" t="s">
        <v>1780</v>
      </c>
      <c r="C34" s="428" t="s">
        <v>1781</v>
      </c>
      <c r="D34" s="636">
        <v>6213</v>
      </c>
      <c r="E34" s="428" t="str">
        <f t="shared" si="1"/>
        <v>SIGNIFICATIVO</v>
      </c>
      <c r="F34" s="428"/>
      <c r="G34" s="428"/>
      <c r="H34" s="428"/>
    </row>
    <row r="35" spans="2:8" x14ac:dyDescent="0.2">
      <c r="B35" s="638"/>
      <c r="C35" s="635" t="s">
        <v>1782</v>
      </c>
      <c r="D35" s="639">
        <v>45000</v>
      </c>
      <c r="E35" s="428" t="str">
        <f t="shared" si="1"/>
        <v>SIGNIFICATIVO</v>
      </c>
      <c r="F35" s="428"/>
      <c r="G35" s="428"/>
      <c r="H35" s="428"/>
    </row>
    <row r="36" spans="2:8" x14ac:dyDescent="0.2">
      <c r="B36" s="638" t="s">
        <v>1783</v>
      </c>
      <c r="C36" s="428" t="s">
        <v>1784</v>
      </c>
      <c r="D36" s="636">
        <v>45000</v>
      </c>
      <c r="E36" s="428" t="str">
        <f t="shared" si="1"/>
        <v>SIGNIFICATIVO</v>
      </c>
      <c r="F36" s="428"/>
      <c r="G36" s="428"/>
      <c r="H36" s="428"/>
    </row>
    <row r="37" spans="2:8" x14ac:dyDescent="0.2">
      <c r="B37" s="638"/>
      <c r="C37" s="635" t="s">
        <v>1785</v>
      </c>
      <c r="D37" s="639">
        <v>4358600</v>
      </c>
      <c r="E37" s="428" t="str">
        <f t="shared" si="1"/>
        <v>SIGNIFICATIVO</v>
      </c>
      <c r="F37" s="428"/>
      <c r="G37" s="428"/>
      <c r="H37" s="428"/>
    </row>
    <row r="38" spans="2:8" x14ac:dyDescent="0.2">
      <c r="B38" s="638" t="s">
        <v>1786</v>
      </c>
      <c r="C38" s="428" t="s">
        <v>1787</v>
      </c>
      <c r="D38" s="636">
        <v>4440000</v>
      </c>
      <c r="E38" s="428" t="str">
        <f t="shared" si="1"/>
        <v>SIGNIFICATIVO</v>
      </c>
      <c r="F38" s="428"/>
      <c r="G38" s="428"/>
      <c r="H38" s="428"/>
    </row>
    <row r="39" spans="2:8" x14ac:dyDescent="0.2">
      <c r="B39" s="638" t="s">
        <v>1788</v>
      </c>
      <c r="C39" s="428" t="s">
        <v>1789</v>
      </c>
      <c r="D39" s="636">
        <v>-81400</v>
      </c>
      <c r="E39" s="428"/>
      <c r="F39" s="428" t="str">
        <f>IF(D39&gt;$D$11,"SIGNIFICATIVO","NO SIGNIFICATIVO")</f>
        <v>NO SIGNIFICATIVO</v>
      </c>
      <c r="G39" s="428"/>
      <c r="H39" s="428"/>
    </row>
    <row r="40" spans="2:8" x14ac:dyDescent="0.2">
      <c r="B40" s="638"/>
      <c r="C40" s="635" t="s">
        <v>1790</v>
      </c>
      <c r="D40" s="639">
        <v>81425</v>
      </c>
      <c r="E40" s="428" t="str">
        <f>IF(D40&gt;$D$11,"SIGNIFICATIVO","NO SIGNIFICATIVO")</f>
        <v>SIGNIFICATIVO</v>
      </c>
      <c r="F40" s="428"/>
      <c r="G40" s="428"/>
      <c r="H40" s="428"/>
    </row>
    <row r="41" spans="2:8" x14ac:dyDescent="0.2">
      <c r="B41" s="638" t="s">
        <v>1791</v>
      </c>
      <c r="C41" s="428" t="s">
        <v>1792</v>
      </c>
      <c r="D41" s="636">
        <v>81425</v>
      </c>
      <c r="E41" s="428" t="str">
        <f>IF(D41&gt;$D$11,"SIGNIFICATIVO","NO SIGNIFICATIVO")</f>
        <v>SIGNIFICATIVO</v>
      </c>
      <c r="F41" s="428"/>
      <c r="G41" s="428"/>
      <c r="H41" s="428"/>
    </row>
    <row r="42" spans="2:8" x14ac:dyDescent="0.2">
      <c r="B42" s="638"/>
      <c r="C42" s="635" t="s">
        <v>1793</v>
      </c>
      <c r="D42" s="639">
        <v>19200</v>
      </c>
      <c r="E42" s="428" t="str">
        <f>IF(D42&gt;$D$11,"SIGNIFICATIVO","NO SIGNIFICATIVO")</f>
        <v>SIGNIFICATIVO</v>
      </c>
      <c r="F42" s="428"/>
      <c r="G42" s="428"/>
      <c r="H42" s="428"/>
    </row>
    <row r="43" spans="2:8" x14ac:dyDescent="0.2">
      <c r="B43" s="638" t="s">
        <v>1794</v>
      </c>
      <c r="C43" s="428" t="s">
        <v>1795</v>
      </c>
      <c r="D43" s="636">
        <v>19200</v>
      </c>
      <c r="E43" s="428" t="str">
        <f>IF(D43&gt;$D$11,"SIGNIFICATIVO","NO SIGNIFICATIVO")</f>
        <v>SIGNIFICATIVO</v>
      </c>
      <c r="F43" s="428"/>
      <c r="G43" s="428"/>
      <c r="H43" s="428"/>
    </row>
    <row r="44" spans="2:8" x14ac:dyDescent="0.2">
      <c r="B44" s="638"/>
      <c r="C44" s="635" t="s">
        <v>1796</v>
      </c>
      <c r="D44" s="639">
        <v>6572329</v>
      </c>
      <c r="E44" s="428" t="str">
        <f>IF(D44&gt;$D$11,"SIGNIFICATIVO","NO SIGNIFICATIVO")</f>
        <v>SIGNIFICATIVO</v>
      </c>
      <c r="F44" s="428"/>
      <c r="G44" s="428"/>
      <c r="H44" s="428"/>
    </row>
    <row r="45" spans="2:8" x14ac:dyDescent="0.2">
      <c r="B45" s="634"/>
      <c r="C45" s="635" t="s">
        <v>1797</v>
      </c>
      <c r="D45" s="639"/>
      <c r="E45" s="428"/>
      <c r="F45" s="428" t="str">
        <f>IF(D45&gt;$D$11,"SIGNIFICATIVO","NO SIGNIFICATIVO")</f>
        <v>NO SIGNIFICATIVO</v>
      </c>
      <c r="G45" s="428"/>
      <c r="H45" s="428"/>
    </row>
    <row r="46" spans="2:8" x14ac:dyDescent="0.2">
      <c r="B46" s="634"/>
      <c r="C46" s="635" t="s">
        <v>1798</v>
      </c>
      <c r="D46" s="639">
        <v>143000</v>
      </c>
      <c r="E46" s="428" t="str">
        <f>IF(D46&gt;$D$11,"SIGNIFICATIVO","NO SIGNIFICATIVO")</f>
        <v>SIGNIFICATIVO</v>
      </c>
      <c r="F46" s="428"/>
      <c r="G46" s="428"/>
      <c r="H46" s="428"/>
    </row>
    <row r="47" spans="2:8" x14ac:dyDescent="0.2">
      <c r="B47" s="638" t="s">
        <v>1799</v>
      </c>
      <c r="C47" s="428" t="s">
        <v>1800</v>
      </c>
      <c r="D47" s="636">
        <v>0</v>
      </c>
      <c r="E47" s="428"/>
      <c r="F47" s="428" t="str">
        <f>IF(D47&gt;$D$11,"SIGNIFICATIVO","NO SIGNIFICATIVO")</f>
        <v>NO SIGNIFICATIVO</v>
      </c>
      <c r="G47" s="428"/>
      <c r="H47" s="428"/>
    </row>
    <row r="48" spans="2:8" x14ac:dyDescent="0.2">
      <c r="B48" s="638" t="s">
        <v>1801</v>
      </c>
      <c r="C48" s="428" t="s">
        <v>1802</v>
      </c>
      <c r="D48" s="636">
        <v>143000</v>
      </c>
      <c r="E48" s="428" t="str">
        <f t="shared" ref="E48:E58" si="2">IF(D48&gt;$D$11,"SIGNIFICATIVO","NO SIGNIFICATIVO")</f>
        <v>SIGNIFICATIVO</v>
      </c>
      <c r="F48" s="428"/>
      <c r="G48" s="428"/>
      <c r="H48" s="428"/>
    </row>
    <row r="49" spans="2:8" x14ac:dyDescent="0.2">
      <c r="B49" s="634"/>
      <c r="C49" s="635" t="s">
        <v>1803</v>
      </c>
      <c r="D49" s="639">
        <v>8584850</v>
      </c>
      <c r="E49" s="428" t="str">
        <f t="shared" si="2"/>
        <v>SIGNIFICATIVO</v>
      </c>
      <c r="F49" s="428"/>
      <c r="G49" s="428"/>
      <c r="H49" s="428"/>
    </row>
    <row r="50" spans="2:8" x14ac:dyDescent="0.2">
      <c r="B50" s="638" t="s">
        <v>1804</v>
      </c>
      <c r="C50" s="428" t="s">
        <v>1805</v>
      </c>
      <c r="D50" s="636">
        <v>2100000</v>
      </c>
      <c r="E50" s="428" t="str">
        <f t="shared" si="2"/>
        <v>SIGNIFICATIVO</v>
      </c>
      <c r="F50" s="428"/>
      <c r="G50" s="428"/>
      <c r="H50" s="428"/>
    </row>
    <row r="51" spans="2:8" x14ac:dyDescent="0.2">
      <c r="B51" s="638" t="s">
        <v>1806</v>
      </c>
      <c r="C51" s="428" t="s">
        <v>1807</v>
      </c>
      <c r="D51" s="636">
        <v>3251500</v>
      </c>
      <c r="E51" s="428" t="str">
        <f t="shared" si="2"/>
        <v>SIGNIFICATIVO</v>
      </c>
      <c r="F51" s="428"/>
      <c r="G51" s="428"/>
      <c r="H51" s="428"/>
    </row>
    <row r="52" spans="2:8" x14ac:dyDescent="0.2">
      <c r="B52" s="638" t="s">
        <v>1808</v>
      </c>
      <c r="C52" s="428" t="s">
        <v>1809</v>
      </c>
      <c r="D52" s="636">
        <v>1052000</v>
      </c>
      <c r="E52" s="428" t="str">
        <f t="shared" si="2"/>
        <v>SIGNIFICATIVO</v>
      </c>
      <c r="F52" s="428"/>
      <c r="G52" s="428"/>
      <c r="H52" s="428"/>
    </row>
    <row r="53" spans="2:8" x14ac:dyDescent="0.2">
      <c r="B53" s="638" t="s">
        <v>1810</v>
      </c>
      <c r="C53" s="428" t="s">
        <v>1811</v>
      </c>
      <c r="D53" s="636">
        <v>355600</v>
      </c>
      <c r="E53" s="428" t="str">
        <f t="shared" si="2"/>
        <v>SIGNIFICATIVO</v>
      </c>
      <c r="F53" s="428"/>
      <c r="G53" s="428"/>
      <c r="H53" s="428"/>
    </row>
    <row r="54" spans="2:8" x14ac:dyDescent="0.2">
      <c r="B54" s="638" t="s">
        <v>1812</v>
      </c>
      <c r="C54" s="428" t="s">
        <v>1813</v>
      </c>
      <c r="D54" s="636">
        <v>510000</v>
      </c>
      <c r="E54" s="428" t="str">
        <f t="shared" si="2"/>
        <v>SIGNIFICATIVO</v>
      </c>
      <c r="F54" s="428"/>
      <c r="G54" s="428"/>
      <c r="H54" s="428"/>
    </row>
    <row r="55" spans="2:8" x14ac:dyDescent="0.2">
      <c r="B55" s="638" t="s">
        <v>1814</v>
      </c>
      <c r="C55" s="428" t="s">
        <v>1815</v>
      </c>
      <c r="D55" s="636">
        <v>1215750</v>
      </c>
      <c r="E55" s="428" t="str">
        <f t="shared" si="2"/>
        <v>SIGNIFICATIVO</v>
      </c>
      <c r="F55" s="428"/>
      <c r="G55" s="428"/>
      <c r="H55" s="428"/>
    </row>
    <row r="56" spans="2:8" x14ac:dyDescent="0.2">
      <c r="B56" s="638" t="s">
        <v>1816</v>
      </c>
      <c r="C56" s="428" t="s">
        <v>1817</v>
      </c>
      <c r="D56" s="636">
        <v>100000</v>
      </c>
      <c r="E56" s="428" t="str">
        <f t="shared" si="2"/>
        <v>SIGNIFICATIVO</v>
      </c>
      <c r="F56" s="428"/>
      <c r="G56" s="428"/>
      <c r="H56" s="428"/>
    </row>
    <row r="57" spans="2:8" x14ac:dyDescent="0.2">
      <c r="B57" s="634"/>
      <c r="C57" s="635" t="s">
        <v>1818</v>
      </c>
      <c r="D57" s="639">
        <v>8727850</v>
      </c>
      <c r="E57" s="428" t="str">
        <f t="shared" si="2"/>
        <v>SIGNIFICATIVO</v>
      </c>
      <c r="F57" s="428"/>
      <c r="G57" s="428"/>
      <c r="H57" s="428"/>
    </row>
    <row r="58" spans="2:8" x14ac:dyDescent="0.2">
      <c r="B58" s="634"/>
      <c r="C58" s="635" t="s">
        <v>1819</v>
      </c>
      <c r="D58" s="639">
        <v>15300179</v>
      </c>
      <c r="E58" s="428" t="str">
        <f t="shared" si="2"/>
        <v>SIGNIFICATIVO</v>
      </c>
      <c r="F58" s="428"/>
      <c r="G58" s="428"/>
      <c r="H58" s="428"/>
    </row>
    <row r="59" spans="2:8" x14ac:dyDescent="0.2">
      <c r="B59" s="634"/>
      <c r="C59" s="641" t="s">
        <v>1820</v>
      </c>
      <c r="D59" s="639"/>
      <c r="E59" s="428"/>
      <c r="F59" s="428" t="str">
        <f>IF(D59&gt;$D$11,"SIGNIFICATIVO","NO SIGNIFICATIVO")</f>
        <v>NO SIGNIFICATIVO</v>
      </c>
      <c r="G59" s="428"/>
      <c r="H59" s="428"/>
    </row>
    <row r="60" spans="2:8" x14ac:dyDescent="0.2">
      <c r="B60" s="634"/>
      <c r="C60" s="635" t="s">
        <v>1821</v>
      </c>
      <c r="D60" s="639">
        <v>142000</v>
      </c>
      <c r="E60" s="428" t="str">
        <f>IF(D60&gt;$D$11,"SIGNIFICATIVO","NO SIGNIFICATIVO")</f>
        <v>SIGNIFICATIVO</v>
      </c>
      <c r="F60" s="428"/>
      <c r="G60" s="428"/>
      <c r="H60" s="428"/>
    </row>
    <row r="61" spans="2:8" x14ac:dyDescent="0.2">
      <c r="B61" s="638" t="s">
        <v>1757</v>
      </c>
      <c r="C61" s="428" t="s">
        <v>1822</v>
      </c>
      <c r="D61" s="636">
        <v>0</v>
      </c>
      <c r="E61" s="428"/>
      <c r="F61" s="428" t="str">
        <f>IF(D61&gt;$D$11,"SIGNIFICATIVO","NO SIGNIFICATIVO")</f>
        <v>NO SIGNIFICATIVO</v>
      </c>
      <c r="G61" s="428"/>
      <c r="H61" s="428"/>
    </row>
    <row r="62" spans="2:8" x14ac:dyDescent="0.2">
      <c r="B62" s="638" t="s">
        <v>1823</v>
      </c>
      <c r="C62" s="428" t="s">
        <v>1824</v>
      </c>
      <c r="D62" s="636">
        <v>142000</v>
      </c>
      <c r="E62" s="428" t="str">
        <f>IF(D62&gt;$D$11,"SIGNIFICATIVO","NO SIGNIFICATIVO")</f>
        <v>SIGNIFICATIVO</v>
      </c>
      <c r="F62" s="428"/>
      <c r="G62" s="428"/>
      <c r="H62" s="428"/>
    </row>
    <row r="63" spans="2:8" x14ac:dyDescent="0.2">
      <c r="B63" s="634"/>
      <c r="C63" s="635" t="s">
        <v>1825</v>
      </c>
      <c r="D63" s="639">
        <v>1698802</v>
      </c>
      <c r="E63" s="428" t="str">
        <f>IF(D63&gt;$D$11,"SIGNIFICATIVO","NO SIGNIFICATIVO")</f>
        <v>SIGNIFICATIVO</v>
      </c>
      <c r="F63" s="428"/>
      <c r="G63" s="428"/>
      <c r="H63" s="428"/>
    </row>
    <row r="64" spans="2:8" x14ac:dyDescent="0.2">
      <c r="B64" s="638" t="s">
        <v>1826</v>
      </c>
      <c r="C64" s="428" t="s">
        <v>1827</v>
      </c>
      <c r="D64" s="636">
        <v>107709</v>
      </c>
      <c r="E64" s="428" t="str">
        <f>IF(D64&gt;$D$11,"SIGNIFICATIVO","NO SIGNIFICATIVO")</f>
        <v>SIGNIFICATIVO</v>
      </c>
      <c r="F64" s="428"/>
      <c r="G64" s="428"/>
      <c r="H64" s="428"/>
    </row>
    <row r="65" spans="2:8" x14ac:dyDescent="0.2">
      <c r="B65" s="638" t="s">
        <v>1828</v>
      </c>
      <c r="C65" s="428" t="s">
        <v>1829</v>
      </c>
      <c r="D65" s="636">
        <v>1591093</v>
      </c>
      <c r="E65" s="428" t="str">
        <f>IF(D65&gt;$D$11,"SIGNIFICATIVO","NO SIGNIFICATIVO")</f>
        <v>SIGNIFICATIVO</v>
      </c>
      <c r="F65" s="428"/>
      <c r="G65" s="428"/>
      <c r="H65" s="428"/>
    </row>
    <row r="66" spans="2:8" x14ac:dyDescent="0.2">
      <c r="B66" s="634"/>
      <c r="C66" s="635" t="s">
        <v>1830</v>
      </c>
      <c r="D66" s="639">
        <v>906614</v>
      </c>
      <c r="E66" s="428" t="str">
        <f>IF(D66&gt;$D$11,"SIGNIFICATIVO","NO SIGNIFICATIVO")</f>
        <v>SIGNIFICATIVO</v>
      </c>
      <c r="F66" s="428"/>
      <c r="G66" s="428"/>
      <c r="H66" s="428"/>
    </row>
    <row r="67" spans="2:8" x14ac:dyDescent="0.2">
      <c r="B67" s="638" t="s">
        <v>1831</v>
      </c>
      <c r="C67" s="428" t="s">
        <v>1832</v>
      </c>
      <c r="D67" s="636">
        <v>4680</v>
      </c>
      <c r="E67" s="428"/>
      <c r="F67" s="428" t="str">
        <f>IF(D67&gt;$D$11,"SIGNIFICATIVO","NO SIGNIFICATIVO")</f>
        <v>NO SIGNIFICATIVO</v>
      </c>
      <c r="G67" s="428"/>
      <c r="H67" s="428"/>
    </row>
    <row r="68" spans="2:8" x14ac:dyDescent="0.2">
      <c r="B68" s="638" t="s">
        <v>1833</v>
      </c>
      <c r="C68" s="428" t="s">
        <v>1834</v>
      </c>
      <c r="D68" s="636">
        <v>123258</v>
      </c>
      <c r="E68" s="428" t="str">
        <f t="shared" ref="E68:E82" si="3">IF(D68&gt;$D$11,"SIGNIFICATIVO","NO SIGNIFICATIVO")</f>
        <v>SIGNIFICATIVO</v>
      </c>
      <c r="F68" s="428"/>
      <c r="G68" s="428"/>
      <c r="H68" s="428"/>
    </row>
    <row r="69" spans="2:8" x14ac:dyDescent="0.2">
      <c r="B69" s="638" t="s">
        <v>1835</v>
      </c>
      <c r="C69" s="428" t="s">
        <v>1836</v>
      </c>
      <c r="D69" s="636">
        <v>221000</v>
      </c>
      <c r="E69" s="428" t="str">
        <f t="shared" si="3"/>
        <v>SIGNIFICATIVO</v>
      </c>
      <c r="F69" s="428"/>
      <c r="G69" s="428"/>
      <c r="H69" s="428"/>
    </row>
    <row r="70" spans="2:8" x14ac:dyDescent="0.2">
      <c r="B70" s="638" t="s">
        <v>1837</v>
      </c>
      <c r="C70" s="428" t="s">
        <v>1838</v>
      </c>
      <c r="D70" s="636">
        <v>524576</v>
      </c>
      <c r="E70" s="428" t="str">
        <f t="shared" si="3"/>
        <v>SIGNIFICATIVO</v>
      </c>
      <c r="F70" s="428"/>
      <c r="G70" s="428"/>
      <c r="H70" s="428"/>
    </row>
    <row r="71" spans="2:8" x14ac:dyDescent="0.2">
      <c r="B71" s="638" t="s">
        <v>1839</v>
      </c>
      <c r="C71" s="428" t="s">
        <v>1840</v>
      </c>
      <c r="D71" s="636">
        <v>33100</v>
      </c>
      <c r="E71" s="428" t="str">
        <f t="shared" si="3"/>
        <v>SIGNIFICATIVO</v>
      </c>
      <c r="F71" s="428"/>
      <c r="G71" s="428"/>
      <c r="H71" s="428"/>
    </row>
    <row r="72" spans="2:8" x14ac:dyDescent="0.2">
      <c r="B72" s="634"/>
      <c r="C72" s="635" t="s">
        <v>1841</v>
      </c>
      <c r="D72" s="639">
        <v>110000</v>
      </c>
      <c r="E72" s="428" t="str">
        <f t="shared" si="3"/>
        <v>SIGNIFICATIVO</v>
      </c>
      <c r="F72" s="428"/>
      <c r="G72" s="428"/>
      <c r="H72" s="428"/>
    </row>
    <row r="73" spans="2:8" x14ac:dyDescent="0.2">
      <c r="B73" s="638" t="s">
        <v>1842</v>
      </c>
      <c r="C73" s="428" t="s">
        <v>1843</v>
      </c>
      <c r="D73" s="636">
        <v>110000</v>
      </c>
      <c r="E73" s="428" t="str">
        <f t="shared" si="3"/>
        <v>SIGNIFICATIVO</v>
      </c>
      <c r="F73" s="428"/>
      <c r="G73" s="428"/>
      <c r="H73" s="428"/>
    </row>
    <row r="74" spans="2:8" x14ac:dyDescent="0.2">
      <c r="B74" s="634"/>
      <c r="C74" s="635" t="s">
        <v>1844</v>
      </c>
      <c r="D74" s="639">
        <v>50212</v>
      </c>
      <c r="E74" s="428" t="str">
        <f t="shared" si="3"/>
        <v>SIGNIFICATIVO</v>
      </c>
      <c r="F74" s="428"/>
      <c r="G74" s="428"/>
      <c r="H74" s="428"/>
    </row>
    <row r="75" spans="2:8" x14ac:dyDescent="0.2">
      <c r="B75" s="638" t="s">
        <v>1845</v>
      </c>
      <c r="C75" s="428" t="s">
        <v>1846</v>
      </c>
      <c r="D75" s="636">
        <v>50212</v>
      </c>
      <c r="E75" s="428" t="str">
        <f t="shared" si="3"/>
        <v>SIGNIFICATIVO</v>
      </c>
      <c r="F75" s="428"/>
      <c r="G75" s="428"/>
      <c r="H75" s="428"/>
    </row>
    <row r="76" spans="2:8" x14ac:dyDescent="0.2">
      <c r="B76" s="634"/>
      <c r="C76" s="635" t="s">
        <v>1847</v>
      </c>
      <c r="D76" s="639">
        <v>251001</v>
      </c>
      <c r="E76" s="428" t="str">
        <f t="shared" si="3"/>
        <v>SIGNIFICATIVO</v>
      </c>
      <c r="F76" s="428"/>
      <c r="G76" s="428"/>
      <c r="H76" s="428"/>
    </row>
    <row r="77" spans="2:8" x14ac:dyDescent="0.2">
      <c r="B77" s="638" t="s">
        <v>1848</v>
      </c>
      <c r="C77" s="428" t="s">
        <v>1849</v>
      </c>
      <c r="D77" s="636">
        <v>238291</v>
      </c>
      <c r="E77" s="428" t="str">
        <f t="shared" si="3"/>
        <v>SIGNIFICATIVO</v>
      </c>
      <c r="F77" s="428"/>
      <c r="G77" s="428"/>
      <c r="H77" s="428"/>
    </row>
    <row r="78" spans="2:8" x14ac:dyDescent="0.2">
      <c r="B78" s="638" t="s">
        <v>1850</v>
      </c>
      <c r="C78" s="428" t="s">
        <v>1851</v>
      </c>
      <c r="D78" s="636">
        <v>12710</v>
      </c>
      <c r="E78" s="428" t="str">
        <f t="shared" si="3"/>
        <v>SIGNIFICATIVO</v>
      </c>
      <c r="F78" s="428"/>
      <c r="G78" s="428"/>
      <c r="H78" s="428"/>
    </row>
    <row r="79" spans="2:8" x14ac:dyDescent="0.2">
      <c r="B79" s="634"/>
      <c r="C79" s="635" t="s">
        <v>1852</v>
      </c>
      <c r="D79" s="639">
        <v>297734</v>
      </c>
      <c r="E79" s="428" t="str">
        <f t="shared" si="3"/>
        <v>SIGNIFICATIVO</v>
      </c>
      <c r="F79" s="428"/>
      <c r="G79" s="428"/>
      <c r="H79" s="428"/>
    </row>
    <row r="80" spans="2:8" x14ac:dyDescent="0.2">
      <c r="B80" s="638" t="s">
        <v>1853</v>
      </c>
      <c r="C80" s="428" t="s">
        <v>1854</v>
      </c>
      <c r="D80" s="636">
        <v>185734</v>
      </c>
      <c r="E80" s="428" t="str">
        <f t="shared" si="3"/>
        <v>SIGNIFICATIVO</v>
      </c>
      <c r="F80" s="428"/>
      <c r="G80" s="428"/>
      <c r="H80" s="428"/>
    </row>
    <row r="81" spans="2:8" x14ac:dyDescent="0.2">
      <c r="B81" s="638" t="s">
        <v>1855</v>
      </c>
      <c r="C81" s="428" t="s">
        <v>1856</v>
      </c>
      <c r="D81" s="636">
        <v>112000</v>
      </c>
      <c r="E81" s="428" t="str">
        <f t="shared" si="3"/>
        <v>SIGNIFICATIVO</v>
      </c>
      <c r="F81" s="428"/>
      <c r="G81" s="428"/>
      <c r="H81" s="428"/>
    </row>
    <row r="82" spans="2:8" x14ac:dyDescent="0.2">
      <c r="B82" s="634"/>
      <c r="C82" s="635" t="s">
        <v>1857</v>
      </c>
      <c r="D82" s="639">
        <v>3456363</v>
      </c>
      <c r="E82" s="428" t="str">
        <f t="shared" si="3"/>
        <v>SIGNIFICATIVO</v>
      </c>
      <c r="F82" s="428"/>
      <c r="G82" s="428"/>
      <c r="H82" s="428"/>
    </row>
    <row r="83" spans="2:8" x14ac:dyDescent="0.2">
      <c r="B83" s="634"/>
      <c r="C83" s="635" t="s">
        <v>1858</v>
      </c>
      <c r="D83" s="639"/>
      <c r="E83" s="428"/>
      <c r="F83" s="428" t="str">
        <f>IF(D83&gt;$D$11,"SIGNIFICATIVO","NO SIGNIFICATIVO")</f>
        <v>NO SIGNIFICATIVO</v>
      </c>
      <c r="G83" s="428"/>
      <c r="H83" s="428"/>
    </row>
    <row r="84" spans="2:8" x14ac:dyDescent="0.2">
      <c r="B84" s="634"/>
      <c r="C84" s="635" t="s">
        <v>1830</v>
      </c>
      <c r="D84" s="639">
        <v>1253193</v>
      </c>
      <c r="E84" s="428" t="str">
        <f>IF(D84&gt;$D$11,"SIGNIFICATIVO","NO SIGNIFICATIVO")</f>
        <v>SIGNIFICATIVO</v>
      </c>
      <c r="F84" s="428"/>
      <c r="G84" s="428"/>
      <c r="H84" s="428"/>
    </row>
    <row r="85" spans="2:8" x14ac:dyDescent="0.2">
      <c r="B85" s="638" t="s">
        <v>1837</v>
      </c>
      <c r="C85" s="428" t="s">
        <v>1859</v>
      </c>
      <c r="D85" s="636">
        <v>1216384</v>
      </c>
      <c r="E85" s="428" t="str">
        <f>IF(D85&gt;$D$11,"SIGNIFICATIVO","NO SIGNIFICATIVO")</f>
        <v>SIGNIFICATIVO</v>
      </c>
      <c r="F85" s="428"/>
      <c r="G85" s="428"/>
      <c r="H85" s="428"/>
    </row>
    <row r="86" spans="2:8" x14ac:dyDescent="0.2">
      <c r="B86" s="638" t="s">
        <v>1860</v>
      </c>
      <c r="C86" s="428" t="s">
        <v>1861</v>
      </c>
      <c r="D86" s="636">
        <v>0</v>
      </c>
      <c r="E86" s="428"/>
      <c r="F86" s="428" t="str">
        <f>IF(D86&gt;$D$11,"SIGNIFICATIVO","NO SIGNIFICATIVO")</f>
        <v>NO SIGNIFICATIVO</v>
      </c>
      <c r="G86" s="428"/>
      <c r="H86" s="428"/>
    </row>
    <row r="87" spans="2:8" x14ac:dyDescent="0.2">
      <c r="B87" s="638" t="s">
        <v>1839</v>
      </c>
      <c r="C87" s="428" t="s">
        <v>1862</v>
      </c>
      <c r="D87" s="636">
        <v>36809</v>
      </c>
      <c r="E87" s="428" t="str">
        <f>IF(D87&gt;$D$11,"SIGNIFICATIVO","NO SIGNIFICATIVO")</f>
        <v>SIGNIFICATIVO</v>
      </c>
      <c r="F87" s="428"/>
      <c r="G87" s="428"/>
      <c r="H87" s="428"/>
    </row>
    <row r="88" spans="2:8" x14ac:dyDescent="0.2">
      <c r="B88" s="634"/>
      <c r="C88" s="635" t="s">
        <v>1863</v>
      </c>
      <c r="D88" s="639">
        <v>89820</v>
      </c>
      <c r="E88" s="428" t="str">
        <f>IF(D88&gt;$D$11,"SIGNIFICATIVO","NO SIGNIFICATIVO")</f>
        <v>SIGNIFICATIVO</v>
      </c>
      <c r="F88" s="428"/>
      <c r="G88" s="428"/>
      <c r="H88" s="428"/>
    </row>
    <row r="89" spans="2:8" x14ac:dyDescent="0.2">
      <c r="B89" s="638" t="s">
        <v>1864</v>
      </c>
      <c r="C89" s="428" t="s">
        <v>1865</v>
      </c>
      <c r="D89" s="636">
        <v>89820</v>
      </c>
      <c r="E89" s="428" t="str">
        <f>IF(D89&gt;$D$11,"SIGNIFICATIVO","NO SIGNIFICATIVO")</f>
        <v>SIGNIFICATIVO</v>
      </c>
      <c r="F89" s="428"/>
      <c r="G89" s="428"/>
      <c r="H89" s="428"/>
    </row>
    <row r="90" spans="2:8" x14ac:dyDescent="0.2">
      <c r="B90" s="638"/>
      <c r="C90" s="428" t="s">
        <v>1866</v>
      </c>
      <c r="D90" s="636">
        <v>1343013</v>
      </c>
      <c r="E90" s="428" t="str">
        <f>IF(D90&gt;$D$11,"SIGNIFICATIVO","NO SIGNIFICATIVO")</f>
        <v>SIGNIFICATIVO</v>
      </c>
      <c r="F90" s="428"/>
      <c r="G90" s="428"/>
      <c r="H90" s="428"/>
    </row>
    <row r="91" spans="2:8" x14ac:dyDescent="0.2">
      <c r="B91" s="634"/>
      <c r="C91" s="635" t="s">
        <v>1867</v>
      </c>
      <c r="D91" s="639">
        <v>4799376</v>
      </c>
      <c r="E91" s="428" t="str">
        <f>IF(D91&gt;$D$11,"SIGNIFICATIVO","NO SIGNIFICATIVO")</f>
        <v>SIGNIFICATIVO</v>
      </c>
      <c r="F91" s="428"/>
      <c r="G91" s="428"/>
      <c r="H91" s="428"/>
    </row>
    <row r="92" spans="2:8" x14ac:dyDescent="0.2">
      <c r="B92" s="634"/>
      <c r="C92" s="635" t="s">
        <v>1029</v>
      </c>
      <c r="D92" s="639"/>
      <c r="E92" s="428"/>
      <c r="F92" s="428" t="str">
        <f>IF(D92&gt;$D$11,"SIGNIFICATIVO","NO SIGNIFICATIVO")</f>
        <v>NO SIGNIFICATIVO</v>
      </c>
      <c r="G92" s="428"/>
      <c r="H92" s="428"/>
    </row>
    <row r="93" spans="2:8" x14ac:dyDescent="0.2">
      <c r="B93" s="634"/>
      <c r="C93" s="635" t="s">
        <v>1868</v>
      </c>
      <c r="D93" s="639">
        <v>8100000</v>
      </c>
      <c r="E93" s="428" t="str">
        <f t="shared" ref="E93:E109" si="4">IF(D93&gt;$D$11,"SIGNIFICATIVO","NO SIGNIFICATIVO")</f>
        <v>SIGNIFICATIVO</v>
      </c>
      <c r="F93" s="428"/>
      <c r="G93" s="428"/>
      <c r="H93" s="428"/>
    </row>
    <row r="94" spans="2:8" x14ac:dyDescent="0.2">
      <c r="B94" s="638" t="s">
        <v>1869</v>
      </c>
      <c r="C94" s="428" t="s">
        <v>1870</v>
      </c>
      <c r="D94" s="636">
        <v>8100000</v>
      </c>
      <c r="E94" s="428" t="str">
        <f t="shared" si="4"/>
        <v>SIGNIFICATIVO</v>
      </c>
      <c r="F94" s="428"/>
      <c r="G94" s="428"/>
      <c r="H94" s="428"/>
    </row>
    <row r="95" spans="2:8" x14ac:dyDescent="0.2">
      <c r="B95" s="638" t="s">
        <v>1871</v>
      </c>
      <c r="C95" s="428" t="s">
        <v>1872</v>
      </c>
      <c r="D95" s="636">
        <v>100000</v>
      </c>
      <c r="E95" s="428" t="str">
        <f t="shared" si="4"/>
        <v>SIGNIFICATIVO</v>
      </c>
      <c r="F95" s="428"/>
      <c r="G95" s="428"/>
      <c r="H95" s="428"/>
    </row>
    <row r="96" spans="2:8" x14ac:dyDescent="0.2">
      <c r="B96" s="634"/>
      <c r="C96" s="635" t="s">
        <v>1873</v>
      </c>
      <c r="D96" s="642" t="s">
        <v>1874</v>
      </c>
      <c r="E96" s="428" t="str">
        <f t="shared" si="4"/>
        <v>SIGNIFICATIVO</v>
      </c>
      <c r="F96" s="428"/>
      <c r="G96" s="428"/>
      <c r="H96" s="428"/>
    </row>
    <row r="97" spans="2:8" x14ac:dyDescent="0.2">
      <c r="B97" s="638" t="s">
        <v>1875</v>
      </c>
      <c r="C97" s="428" t="s">
        <v>1876</v>
      </c>
      <c r="D97" s="643" t="s">
        <v>1874</v>
      </c>
      <c r="E97" s="428" t="str">
        <f t="shared" si="4"/>
        <v>SIGNIFICATIVO</v>
      </c>
      <c r="F97" s="428"/>
      <c r="G97" s="428"/>
      <c r="H97" s="428"/>
    </row>
    <row r="98" spans="2:8" x14ac:dyDescent="0.2">
      <c r="B98" s="634"/>
      <c r="C98" s="635" t="s">
        <v>1877</v>
      </c>
      <c r="D98" s="639">
        <v>570000</v>
      </c>
      <c r="E98" s="428" t="str">
        <f t="shared" si="4"/>
        <v>SIGNIFICATIVO</v>
      </c>
      <c r="F98" s="428"/>
      <c r="G98" s="428"/>
      <c r="H98" s="428"/>
    </row>
    <row r="99" spans="2:8" x14ac:dyDescent="0.2">
      <c r="B99" s="638" t="s">
        <v>1878</v>
      </c>
      <c r="C99" s="428" t="s">
        <v>1879</v>
      </c>
      <c r="D99" s="636">
        <v>570000</v>
      </c>
      <c r="E99" s="428" t="str">
        <f t="shared" si="4"/>
        <v>SIGNIFICATIVO</v>
      </c>
      <c r="F99" s="428"/>
      <c r="G99" s="428"/>
      <c r="H99" s="428"/>
    </row>
    <row r="100" spans="2:8" x14ac:dyDescent="0.2">
      <c r="B100" s="634"/>
      <c r="C100" s="635" t="s">
        <v>1880</v>
      </c>
      <c r="D100" s="639">
        <v>1734307</v>
      </c>
      <c r="E100" s="428" t="str">
        <f t="shared" si="4"/>
        <v>SIGNIFICATIVO</v>
      </c>
      <c r="F100" s="428"/>
      <c r="G100" s="428"/>
      <c r="H100" s="428"/>
    </row>
    <row r="101" spans="2:8" x14ac:dyDescent="0.2">
      <c r="B101" s="638" t="s">
        <v>1881</v>
      </c>
      <c r="C101" s="428" t="s">
        <v>1882</v>
      </c>
      <c r="D101" s="636">
        <v>621413</v>
      </c>
      <c r="E101" s="428" t="str">
        <f t="shared" si="4"/>
        <v>SIGNIFICATIVO</v>
      </c>
      <c r="F101" s="428"/>
      <c r="G101" s="428"/>
      <c r="H101" s="428"/>
    </row>
    <row r="102" spans="2:8" x14ac:dyDescent="0.2">
      <c r="B102" s="638" t="s">
        <v>1881</v>
      </c>
      <c r="C102" s="428" t="s">
        <v>1883</v>
      </c>
      <c r="D102" s="636">
        <v>1112894</v>
      </c>
      <c r="E102" s="428" t="str">
        <f t="shared" si="4"/>
        <v>SIGNIFICATIVO</v>
      </c>
      <c r="F102" s="428"/>
      <c r="G102" s="428"/>
      <c r="H102" s="428"/>
    </row>
    <row r="103" spans="2:8" x14ac:dyDescent="0.2">
      <c r="B103" s="634"/>
      <c r="C103" s="635" t="s">
        <v>1884</v>
      </c>
      <c r="D103" s="639">
        <v>156496</v>
      </c>
      <c r="E103" s="428" t="str">
        <f t="shared" si="4"/>
        <v>SIGNIFICATIVO</v>
      </c>
      <c r="F103" s="428"/>
      <c r="G103" s="428"/>
      <c r="H103" s="428"/>
    </row>
    <row r="104" spans="2:8" x14ac:dyDescent="0.2">
      <c r="B104" s="638" t="s">
        <v>1885</v>
      </c>
      <c r="C104" s="428" t="s">
        <v>1886</v>
      </c>
      <c r="D104" s="636">
        <v>7850</v>
      </c>
      <c r="E104" s="428" t="str">
        <f t="shared" si="4"/>
        <v>SIGNIFICATIVO</v>
      </c>
      <c r="F104" s="428"/>
      <c r="G104" s="428"/>
      <c r="H104" s="428"/>
    </row>
    <row r="105" spans="2:8" x14ac:dyDescent="0.2">
      <c r="B105" s="638" t="s">
        <v>1887</v>
      </c>
      <c r="C105" s="428" t="s">
        <v>1888</v>
      </c>
      <c r="D105" s="636">
        <v>5996</v>
      </c>
      <c r="E105" s="428" t="str">
        <f t="shared" si="4"/>
        <v>SIGNIFICATIVO</v>
      </c>
      <c r="F105" s="428"/>
      <c r="G105" s="428"/>
      <c r="H105" s="428"/>
    </row>
    <row r="106" spans="2:8" x14ac:dyDescent="0.2">
      <c r="B106" s="638" t="s">
        <v>1889</v>
      </c>
      <c r="C106" s="428" t="s">
        <v>1890</v>
      </c>
      <c r="D106" s="636">
        <v>130900</v>
      </c>
      <c r="E106" s="428" t="str">
        <f t="shared" si="4"/>
        <v>SIGNIFICATIVO</v>
      </c>
      <c r="F106" s="428"/>
      <c r="G106" s="428"/>
      <c r="H106" s="428"/>
    </row>
    <row r="107" spans="2:8" x14ac:dyDescent="0.2">
      <c r="B107" s="638" t="s">
        <v>1891</v>
      </c>
      <c r="C107" s="428" t="s">
        <v>1892</v>
      </c>
      <c r="D107" s="636">
        <v>12600</v>
      </c>
      <c r="E107" s="428" t="str">
        <f t="shared" si="4"/>
        <v>SIGNIFICATIVO</v>
      </c>
      <c r="F107" s="428"/>
      <c r="G107" s="428"/>
      <c r="H107" s="428"/>
    </row>
    <row r="108" spans="2:8" x14ac:dyDescent="0.2">
      <c r="B108" s="634"/>
      <c r="C108" s="635" t="s">
        <v>1893</v>
      </c>
      <c r="D108" s="639">
        <v>10500803</v>
      </c>
      <c r="E108" s="428" t="str">
        <f t="shared" si="4"/>
        <v>SIGNIFICATIVO</v>
      </c>
      <c r="F108" s="428"/>
      <c r="G108" s="428"/>
      <c r="H108" s="428"/>
    </row>
    <row r="109" spans="2:8" x14ac:dyDescent="0.2">
      <c r="B109" s="634"/>
      <c r="C109" s="635" t="s">
        <v>1894</v>
      </c>
      <c r="D109" s="639">
        <v>15300179</v>
      </c>
      <c r="E109" s="428" t="str">
        <f t="shared" si="4"/>
        <v>SIGNIFICATIVO</v>
      </c>
      <c r="F109" s="428"/>
      <c r="G109" s="428"/>
      <c r="H109" s="428"/>
    </row>
    <row r="110" spans="2:8" x14ac:dyDescent="0.2">
      <c r="B110" s="634"/>
      <c r="C110" s="635" t="s">
        <v>1895</v>
      </c>
      <c r="D110" s="639"/>
      <c r="E110" s="428"/>
      <c r="F110" s="428" t="str">
        <f>IF(D110&gt;$D$11,"SIGNIFICATIVO","NO SIGNIFICATIVO")</f>
        <v>NO SIGNIFICATIVO</v>
      </c>
      <c r="G110" s="428"/>
      <c r="H110" s="428"/>
    </row>
    <row r="111" spans="2:8" x14ac:dyDescent="0.2">
      <c r="B111" s="638" t="s">
        <v>1896</v>
      </c>
      <c r="C111" s="428" t="s">
        <v>1897</v>
      </c>
      <c r="D111" s="636">
        <v>8800000</v>
      </c>
      <c r="E111" s="428" t="str">
        <f>IF(D111&gt;$D$11,"SIGNIFICATIVO","NO SIGNIFICATIVO")</f>
        <v>SIGNIFICATIVO</v>
      </c>
      <c r="F111" s="428"/>
      <c r="G111" s="428"/>
      <c r="H111" s="428"/>
    </row>
    <row r="112" spans="2:8" x14ac:dyDescent="0.2">
      <c r="B112" s="638" t="s">
        <v>1898</v>
      </c>
      <c r="C112" s="428" t="s">
        <v>1899</v>
      </c>
      <c r="D112" s="636">
        <v>-5474500</v>
      </c>
      <c r="E112" s="428"/>
      <c r="F112" s="428" t="str">
        <f>IF(D112&gt;$D$11,"SIGNIFICATIVO","NO SIGNIFICATIVO")</f>
        <v>NO SIGNIFICATIVO</v>
      </c>
      <c r="G112" s="428"/>
      <c r="H112" s="428"/>
    </row>
    <row r="113" spans="2:8" x14ac:dyDescent="0.2">
      <c r="B113" s="638" t="s">
        <v>1898</v>
      </c>
      <c r="C113" s="428" t="s">
        <v>1900</v>
      </c>
      <c r="D113" s="636">
        <v>-81400</v>
      </c>
      <c r="E113" s="428"/>
      <c r="F113" s="428" t="str">
        <f>IF(D113&gt;$D$11,"SIGNIFICATIVO","NO SIGNIFICATIVO")</f>
        <v>NO SIGNIFICATIVO</v>
      </c>
      <c r="G113" s="428"/>
      <c r="H113" s="428"/>
    </row>
    <row r="114" spans="2:8" x14ac:dyDescent="0.2">
      <c r="B114" s="634"/>
      <c r="C114" s="635" t="s">
        <v>1901</v>
      </c>
      <c r="D114" s="639">
        <v>3244100</v>
      </c>
      <c r="E114" s="428" t="str">
        <f>IF(D114&gt;$D$11,"SIGNIFICATIVO","NO SIGNIFICATIVO")</f>
        <v>SIGNIFICATIVO</v>
      </c>
      <c r="F114" s="428"/>
      <c r="G114" s="428"/>
      <c r="H114" s="428"/>
    </row>
    <row r="115" spans="2:8" x14ac:dyDescent="0.2">
      <c r="B115" s="638" t="s">
        <v>1902</v>
      </c>
      <c r="C115" s="428" t="s">
        <v>1903</v>
      </c>
      <c r="D115" s="636">
        <v>-1091154</v>
      </c>
      <c r="E115" s="428"/>
      <c r="F115" s="428" t="str">
        <f>IF(D115&gt;$D$11,"SIGNIFICATIVO","NO SIGNIFICATIVO")</f>
        <v>NO SIGNIFICATIVO</v>
      </c>
      <c r="G115" s="428"/>
      <c r="H115" s="428"/>
    </row>
    <row r="116" spans="2:8" x14ac:dyDescent="0.2">
      <c r="B116" s="638" t="s">
        <v>1904</v>
      </c>
      <c r="C116" s="428" t="s">
        <v>1905</v>
      </c>
      <c r="D116" s="636">
        <v>-617070</v>
      </c>
      <c r="E116" s="428"/>
      <c r="F116" s="428" t="str">
        <f>IF(D116&gt;$D$11,"SIGNIFICATIVO","NO SIGNIFICATIVO")</f>
        <v>NO SIGNIFICATIVO</v>
      </c>
      <c r="G116" s="428"/>
      <c r="H116" s="428"/>
    </row>
    <row r="117" spans="2:8" x14ac:dyDescent="0.2">
      <c r="B117" s="634"/>
      <c r="C117" s="635" t="s">
        <v>1906</v>
      </c>
      <c r="D117" s="639">
        <v>1535876</v>
      </c>
      <c r="E117" s="428" t="str">
        <f>IF(D117&gt;$D$11,"SIGNIFICATIVO","NO SIGNIFICATIVO")</f>
        <v>SIGNIFICATIVO</v>
      </c>
      <c r="F117" s="428"/>
      <c r="G117" s="428"/>
      <c r="H117" s="428"/>
    </row>
    <row r="118" spans="2:8" x14ac:dyDescent="0.2">
      <c r="B118" s="634"/>
      <c r="C118" s="635" t="s">
        <v>1907</v>
      </c>
      <c r="D118" s="639">
        <v>-9752</v>
      </c>
      <c r="E118" s="428"/>
      <c r="F118" s="428" t="str">
        <f>IF(D118&gt;$D$11,"SIGNIFICATIVO","NO SIGNIFICATIVO")</f>
        <v>NO SIGNIFICATIVO</v>
      </c>
      <c r="G118" s="428"/>
      <c r="H118" s="428"/>
    </row>
    <row r="119" spans="2:8" x14ac:dyDescent="0.2">
      <c r="B119" s="638" t="s">
        <v>1908</v>
      </c>
      <c r="C119" s="428" t="s">
        <v>1909</v>
      </c>
      <c r="D119" s="636">
        <v>32000</v>
      </c>
      <c r="E119" s="428" t="str">
        <f>IF(D119&gt;$D$11,"SIGNIFICATIVO","NO SIGNIFICATIVO")</f>
        <v>SIGNIFICATIVO</v>
      </c>
      <c r="F119" s="428"/>
      <c r="G119" s="428"/>
      <c r="H119" s="428"/>
    </row>
    <row r="120" spans="2:8" x14ac:dyDescent="0.2">
      <c r="B120" s="638" t="s">
        <v>1910</v>
      </c>
      <c r="C120" s="428" t="s">
        <v>1911</v>
      </c>
      <c r="D120" s="636">
        <v>20000</v>
      </c>
      <c r="E120" s="428" t="str">
        <f>IF(D120&gt;$D$11,"SIGNIFICATIVO","NO SIGNIFICATIVO")</f>
        <v>SIGNIFICATIVO</v>
      </c>
      <c r="F120" s="428"/>
      <c r="G120" s="428"/>
      <c r="H120" s="428"/>
    </row>
    <row r="121" spans="2:8" x14ac:dyDescent="0.2">
      <c r="B121" s="638" t="s">
        <v>1912</v>
      </c>
      <c r="C121" s="428" t="s">
        <v>1913</v>
      </c>
      <c r="D121" s="636">
        <v>45000</v>
      </c>
      <c r="E121" s="428" t="str">
        <f>IF(D121&gt;$D$11,"SIGNIFICATIVO","NO SIGNIFICATIVO")</f>
        <v>SIGNIFICATIVO</v>
      </c>
      <c r="F121" s="428"/>
      <c r="G121" s="428"/>
      <c r="H121" s="428"/>
    </row>
    <row r="122" spans="2:8" x14ac:dyDescent="0.2">
      <c r="B122" s="638" t="s">
        <v>1914</v>
      </c>
      <c r="C122" s="428" t="s">
        <v>1915</v>
      </c>
      <c r="D122" s="636">
        <v>-10000</v>
      </c>
      <c r="E122" s="428"/>
      <c r="F122" s="428" t="str">
        <f>IF(D122&gt;$D$11,"SIGNIFICATIVO","NO SIGNIFICATIVO")</f>
        <v>NO SIGNIFICATIVO</v>
      </c>
      <c r="G122" s="428"/>
      <c r="H122" s="428"/>
    </row>
    <row r="123" spans="2:8" x14ac:dyDescent="0.2">
      <c r="B123" s="638" t="s">
        <v>1916</v>
      </c>
      <c r="C123" s="428" t="s">
        <v>1917</v>
      </c>
      <c r="D123" s="636">
        <v>-73752</v>
      </c>
      <c r="E123" s="428"/>
      <c r="F123" s="428" t="str">
        <f>IF(D123&gt;$D$11,"SIGNIFICATIVO","NO SIGNIFICATIVO")</f>
        <v>NO SIGNIFICATIVO</v>
      </c>
      <c r="G123" s="428"/>
      <c r="H123" s="428"/>
    </row>
    <row r="124" spans="2:8" x14ac:dyDescent="0.2">
      <c r="B124" s="638" t="s">
        <v>1918</v>
      </c>
      <c r="C124" s="428" t="s">
        <v>1919</v>
      </c>
      <c r="D124" s="636">
        <v>-13000</v>
      </c>
      <c r="E124" s="428"/>
      <c r="F124" s="428" t="str">
        <f>IF(D124&gt;$D$11,"SIGNIFICATIVO","NO SIGNIFICATIVO")</f>
        <v>NO SIGNIFICATIVO</v>
      </c>
      <c r="G124" s="428"/>
      <c r="H124" s="428"/>
    </row>
    <row r="125" spans="2:8" x14ac:dyDescent="0.2">
      <c r="B125" s="638" t="s">
        <v>1920</v>
      </c>
      <c r="C125" s="428" t="s">
        <v>1921</v>
      </c>
      <c r="D125" s="636">
        <v>-10000</v>
      </c>
      <c r="E125" s="428"/>
      <c r="F125" s="428" t="str">
        <f>IF(D125&gt;$D$11,"SIGNIFICATIVO","NO SIGNIFICATIVO")</f>
        <v>NO SIGNIFICATIVO</v>
      </c>
      <c r="G125" s="428"/>
      <c r="H125" s="428"/>
    </row>
    <row r="126" spans="2:8" x14ac:dyDescent="0.2">
      <c r="B126" s="634"/>
      <c r="C126" s="635" t="s">
        <v>1922</v>
      </c>
      <c r="D126" s="639">
        <v>203200</v>
      </c>
      <c r="E126" s="428" t="str">
        <f>IF(D126&gt;$D$11,"SIGNIFICATIVO","NO SIGNIFICATIVO")</f>
        <v>SIGNIFICATIVO</v>
      </c>
      <c r="F126" s="428"/>
      <c r="G126" s="428"/>
      <c r="H126" s="428"/>
    </row>
    <row r="127" spans="2:8" x14ac:dyDescent="0.2">
      <c r="B127" s="638" t="s">
        <v>1923</v>
      </c>
      <c r="C127" s="428" t="s">
        <v>1924</v>
      </c>
      <c r="D127" s="636">
        <v>-6800</v>
      </c>
      <c r="E127" s="428"/>
      <c r="F127" s="428" t="str">
        <f>IF(D127&gt;$D$11,"SIGNIFICATIVO","NO SIGNIFICATIVO")</f>
        <v>NO SIGNIFICATIVO</v>
      </c>
      <c r="G127" s="428"/>
      <c r="H127" s="428"/>
    </row>
    <row r="128" spans="2:8" x14ac:dyDescent="0.2">
      <c r="B128" s="638" t="s">
        <v>1925</v>
      </c>
      <c r="C128" s="428" t="s">
        <v>1926</v>
      </c>
      <c r="D128" s="636">
        <v>210000</v>
      </c>
      <c r="E128" s="428" t="str">
        <f>IF(D128&gt;$D$11,"SIGNIFICATIVO","NO SIGNIFICATIVO")</f>
        <v>SIGNIFICATIVO</v>
      </c>
      <c r="F128" s="428"/>
      <c r="G128" s="428"/>
      <c r="H128" s="428"/>
    </row>
    <row r="129" spans="2:8" x14ac:dyDescent="0.2">
      <c r="B129" s="634"/>
      <c r="C129" s="635" t="s">
        <v>1927</v>
      </c>
      <c r="D129" s="639">
        <v>1729324</v>
      </c>
      <c r="E129" s="428" t="str">
        <f>IF(D129&gt;$D$11,"SIGNIFICATIVO","NO SIGNIFICATIVO")</f>
        <v>SIGNIFICATIVO</v>
      </c>
      <c r="F129" s="428"/>
      <c r="G129" s="428"/>
      <c r="H129" s="428"/>
    </row>
    <row r="130" spans="2:8" x14ac:dyDescent="0.2">
      <c r="B130" s="634"/>
      <c r="C130" s="635" t="s">
        <v>1849</v>
      </c>
      <c r="D130" s="639">
        <v>-616911</v>
      </c>
      <c r="E130" s="428"/>
      <c r="F130" s="428" t="str">
        <f>IF(D130&gt;$D$11,"SIGNIFICATIVO","NO SIGNIFICATIVO")</f>
        <v>NO SIGNIFICATIVO</v>
      </c>
      <c r="G130" s="428"/>
      <c r="H130" s="428"/>
    </row>
    <row r="131" spans="2:8" x14ac:dyDescent="0.2">
      <c r="B131" s="634"/>
      <c r="C131" s="635" t="s">
        <v>1928</v>
      </c>
      <c r="D131" s="639">
        <v>1112413</v>
      </c>
      <c r="E131" s="428" t="str">
        <f>IF(D131&gt;$D$11,"SIGNIFICATIVO","NO SIGNIFICATIVO")</f>
        <v>SIGNIFICATIVO</v>
      </c>
      <c r="F131" s="428"/>
      <c r="G131" s="428"/>
      <c r="H131" s="428"/>
    </row>
    <row r="132" spans="2:8" x14ac:dyDescent="0.2">
      <c r="B132" s="638"/>
      <c r="C132" s="428"/>
      <c r="D132" s="636"/>
      <c r="E132" s="428"/>
      <c r="F132" s="428" t="str">
        <f>IF(D132&gt;$D$11,"SIGNIFICATIVO","NO SIGNIFICATIVO")</f>
        <v>NO SIGNIFICATIVO</v>
      </c>
      <c r="G132" s="428"/>
      <c r="H132" s="428"/>
    </row>
    <row r="133" spans="2:8" x14ac:dyDescent="0.2">
      <c r="B133" s="634"/>
      <c r="C133" s="635" t="s">
        <v>1929</v>
      </c>
      <c r="D133" s="639"/>
      <c r="E133" s="428"/>
      <c r="F133" s="428" t="str">
        <f>IF(D133&gt;$D$11,"SIGNIFICATIVO","NO SIGNIFICATIVO")</f>
        <v>NO SIGNIFICATIVO</v>
      </c>
      <c r="G133" s="428"/>
      <c r="H133" s="428"/>
    </row>
    <row r="134" spans="2:8" x14ac:dyDescent="0.2">
      <c r="B134" s="638" t="s">
        <v>1930</v>
      </c>
      <c r="C134" s="428" t="s">
        <v>1931</v>
      </c>
      <c r="D134" s="636">
        <v>10000</v>
      </c>
      <c r="E134" s="428" t="str">
        <f>IF(D134&gt;$D$11,"SIGNIFICATIVO","NO SIGNIFICATIVO")</f>
        <v>SIGNIFICATIVO</v>
      </c>
      <c r="F134" s="428"/>
      <c r="G134" s="428"/>
      <c r="H134" s="428"/>
    </row>
    <row r="135" spans="2:8" x14ac:dyDescent="0.2">
      <c r="B135" s="638" t="s">
        <v>1932</v>
      </c>
      <c r="C135" s="428" t="s">
        <v>1933</v>
      </c>
      <c r="D135" s="636">
        <v>-3000</v>
      </c>
      <c r="E135" s="428"/>
      <c r="F135" s="428" t="str">
        <f>IF(D135&gt;$D$11,"SIGNIFICATIVO","NO SIGNIFICATIVO")</f>
        <v>NO SIGNIFICATIVO</v>
      </c>
      <c r="G135" s="428"/>
      <c r="H135" s="428"/>
    </row>
    <row r="136" spans="2:8" x14ac:dyDescent="0.2">
      <c r="B136" s="638" t="s">
        <v>1887</v>
      </c>
      <c r="C136" s="428" t="s">
        <v>1934</v>
      </c>
      <c r="D136" s="636">
        <v>8566</v>
      </c>
      <c r="E136" s="428" t="str">
        <f>IF(D136&gt;$D$11,"SIGNIFICATIVO","NO SIGNIFICATIVO")</f>
        <v>SIGNIFICATIVO</v>
      </c>
      <c r="F136" s="428"/>
      <c r="G136" s="428"/>
      <c r="H136" s="428"/>
    </row>
    <row r="137" spans="2:8" x14ac:dyDescent="0.2">
      <c r="B137" s="638" t="s">
        <v>1932</v>
      </c>
      <c r="C137" s="428" t="s">
        <v>1865</v>
      </c>
      <c r="D137" s="636">
        <v>-2570</v>
      </c>
      <c r="E137" s="428"/>
      <c r="F137" s="428" t="str">
        <f>IF(D137&gt;$D$11,"SIGNIFICATIVO","NO SIGNIFICATIVO")</f>
        <v>NO SIGNIFICATIVO</v>
      </c>
      <c r="G137" s="428"/>
      <c r="H137" s="428"/>
    </row>
    <row r="138" spans="2:8" x14ac:dyDescent="0.2">
      <c r="B138" s="638" t="s">
        <v>1889</v>
      </c>
      <c r="C138" s="428" t="s">
        <v>1935</v>
      </c>
      <c r="D138" s="636">
        <v>187000</v>
      </c>
      <c r="E138" s="428" t="str">
        <f>IF(D138&gt;$D$11,"SIGNIFICATIVO","NO SIGNIFICATIVO")</f>
        <v>SIGNIFICATIVO</v>
      </c>
      <c r="F138" s="428"/>
      <c r="G138" s="428"/>
      <c r="H138" s="428"/>
    </row>
    <row r="139" spans="2:8" x14ac:dyDescent="0.2">
      <c r="B139" s="638" t="s">
        <v>1932</v>
      </c>
      <c r="C139" s="428" t="s">
        <v>1865</v>
      </c>
      <c r="D139" s="636">
        <v>-56100</v>
      </c>
      <c r="E139" s="428"/>
      <c r="F139" s="428" t="str">
        <f>IF(D139&gt;$D$11,"SIGNIFICATIVO","NO SIGNIFICATIVO")</f>
        <v>NO SIGNIFICATIVO</v>
      </c>
      <c r="G139" s="428"/>
      <c r="H139" s="428"/>
    </row>
    <row r="140" spans="2:8" x14ac:dyDescent="0.2">
      <c r="B140" s="638" t="s">
        <v>1891</v>
      </c>
      <c r="C140" s="428" t="s">
        <v>1936</v>
      </c>
      <c r="D140" s="636">
        <v>18000</v>
      </c>
      <c r="E140" s="428" t="str">
        <f>IF(D140&gt;$D$11,"SIGNIFICATIVO","NO SIGNIFICATIVO")</f>
        <v>SIGNIFICATIVO</v>
      </c>
      <c r="F140" s="428"/>
      <c r="G140" s="428"/>
      <c r="H140" s="428"/>
    </row>
    <row r="141" spans="2:8" x14ac:dyDescent="0.2">
      <c r="B141" s="638" t="s">
        <v>1932</v>
      </c>
      <c r="C141" s="428" t="s">
        <v>1937</v>
      </c>
      <c r="D141" s="636">
        <v>-5400</v>
      </c>
      <c r="E141" s="428"/>
      <c r="F141" s="428" t="str">
        <f>IF(D141&gt;$D$11,"SIGNIFICATIVO","NO SIGNIFICATIVO")</f>
        <v>NO SIGNIFICATIVO</v>
      </c>
      <c r="G141" s="428"/>
      <c r="H141" s="428"/>
    </row>
    <row r="142" spans="2:8" x14ac:dyDescent="0.2">
      <c r="B142" s="634"/>
      <c r="C142" s="635" t="s">
        <v>1938</v>
      </c>
      <c r="D142" s="639">
        <v>156496</v>
      </c>
      <c r="E142" s="428" t="str">
        <f>IF(D142&gt;$D$11,"SIGNIFICATIVO","NO SIGNIFICATIVO")</f>
        <v>SIGNIFICATIVO</v>
      </c>
      <c r="F142" s="428"/>
      <c r="G142" s="428"/>
      <c r="H142" s="428"/>
    </row>
    <row r="143" spans="2:8" x14ac:dyDescent="0.2">
      <c r="B143" s="634"/>
      <c r="C143" s="635" t="s">
        <v>1939</v>
      </c>
      <c r="D143" s="639">
        <v>1268909</v>
      </c>
      <c r="E143" s="428" t="str">
        <f>IF(D143&gt;$D$11,"SIGNIFICATIVO","NO SIGNIFICATIVO")</f>
        <v>SIGNIFICATIVO</v>
      </c>
      <c r="F143" s="428"/>
      <c r="G143" s="428"/>
      <c r="H143" s="428"/>
    </row>
    <row r="144" spans="2:8" x14ac:dyDescent="0.2">
      <c r="B144" s="426"/>
      <c r="D144" s="429"/>
    </row>
    <row r="145" spans="2:4" x14ac:dyDescent="0.2">
      <c r="B145" s="426"/>
      <c r="D145" s="429"/>
    </row>
    <row r="146" spans="2:4" x14ac:dyDescent="0.2">
      <c r="B146" s="426"/>
      <c r="C146" s="644" t="s">
        <v>1940</v>
      </c>
      <c r="D146" s="645" t="s">
        <v>1941</v>
      </c>
    </row>
    <row r="147" spans="2:4" x14ac:dyDescent="0.2">
      <c r="B147" s="426"/>
      <c r="C147" s="428" t="s">
        <v>1942</v>
      </c>
      <c r="D147" s="636">
        <v>1950000</v>
      </c>
    </row>
    <row r="148" spans="2:4" x14ac:dyDescent="0.2">
      <c r="B148" s="426"/>
      <c r="C148" s="428" t="s">
        <v>1943</v>
      </c>
      <c r="D148" s="636">
        <v>-221000</v>
      </c>
    </row>
    <row r="149" spans="2:4" x14ac:dyDescent="0.2">
      <c r="B149" s="426"/>
      <c r="C149" s="635" t="s">
        <v>1944</v>
      </c>
      <c r="D149" s="639">
        <v>1729324</v>
      </c>
    </row>
    <row r="150" spans="2:4" x14ac:dyDescent="0.2">
      <c r="B150" s="426"/>
      <c r="C150" s="428" t="s">
        <v>1945</v>
      </c>
      <c r="D150" s="636">
        <v>404880</v>
      </c>
    </row>
    <row r="151" spans="2:4" x14ac:dyDescent="0.2">
      <c r="B151" s="426"/>
      <c r="C151" s="428" t="s">
        <v>1946</v>
      </c>
      <c r="D151" s="636">
        <v>-77833</v>
      </c>
    </row>
    <row r="152" spans="2:4" x14ac:dyDescent="0.2">
      <c r="B152" s="426"/>
      <c r="C152" s="428" t="s">
        <v>1947</v>
      </c>
      <c r="D152" s="636">
        <v>2056371</v>
      </c>
    </row>
    <row r="153" spans="2:4" x14ac:dyDescent="0.2">
      <c r="B153" s="426"/>
      <c r="C153" s="428" t="s">
        <v>1948</v>
      </c>
      <c r="D153" s="636">
        <v>-616911</v>
      </c>
    </row>
    <row r="154" spans="2:4" x14ac:dyDescent="0.2">
      <c r="B154" s="426"/>
      <c r="C154" s="428" t="s">
        <v>1949</v>
      </c>
      <c r="D154" s="636">
        <v>-81425</v>
      </c>
    </row>
    <row r="155" spans="2:4" x14ac:dyDescent="0.2">
      <c r="B155" s="426"/>
      <c r="C155" s="428" t="s">
        <v>1950</v>
      </c>
      <c r="D155" s="636">
        <v>22750</v>
      </c>
    </row>
    <row r="156" spans="2:4" x14ac:dyDescent="0.2">
      <c r="B156" s="426"/>
      <c r="C156" s="428" t="s">
        <v>1951</v>
      </c>
      <c r="D156" s="636">
        <v>558236</v>
      </c>
    </row>
    <row r="157" spans="2:4" x14ac:dyDescent="0.2">
      <c r="B157" s="426"/>
      <c r="C157" s="428" t="s">
        <v>1952</v>
      </c>
      <c r="D157" s="636">
        <v>-319945</v>
      </c>
    </row>
    <row r="158" spans="2:4" x14ac:dyDescent="0.2">
      <c r="B158" s="426"/>
      <c r="C158" s="428" t="s">
        <v>1953</v>
      </c>
      <c r="D158" s="636">
        <v>238291</v>
      </c>
    </row>
    <row r="159" spans="2:4" x14ac:dyDescent="0.2">
      <c r="B159" s="426"/>
      <c r="D159" s="429"/>
    </row>
    <row r="160" spans="2:4" x14ac:dyDescent="0.2">
      <c r="B160" s="426"/>
      <c r="C160" s="427" t="s">
        <v>1954</v>
      </c>
      <c r="D160" s="429"/>
    </row>
    <row r="161" spans="2:4" x14ac:dyDescent="0.2">
      <c r="B161" s="426"/>
      <c r="C161" s="646" t="s">
        <v>1940</v>
      </c>
      <c r="D161" s="647" t="s">
        <v>1941</v>
      </c>
    </row>
    <row r="162" spans="2:4" x14ac:dyDescent="0.2">
      <c r="B162" s="426"/>
      <c r="C162" s="428" t="s">
        <v>1955</v>
      </c>
      <c r="D162" s="636">
        <v>1729324</v>
      </c>
    </row>
    <row r="163" spans="2:4" x14ac:dyDescent="0.2">
      <c r="B163" s="426"/>
      <c r="C163" s="428" t="s">
        <v>1943</v>
      </c>
      <c r="D163" s="636">
        <v>-616911</v>
      </c>
    </row>
    <row r="164" spans="2:4" x14ac:dyDescent="0.2">
      <c r="B164" s="426"/>
      <c r="C164" s="635" t="s">
        <v>1944</v>
      </c>
      <c r="D164" s="639">
        <v>1112413</v>
      </c>
    </row>
  </sheetData>
  <mergeCells count="16">
    <mergeCell ref="B5:C5"/>
    <mergeCell ref="E5:F12"/>
    <mergeCell ref="G5:H5"/>
    <mergeCell ref="B14:B15"/>
    <mergeCell ref="C14:C15"/>
    <mergeCell ref="D14:D15"/>
    <mergeCell ref="E14:F14"/>
    <mergeCell ref="G14:G15"/>
    <mergeCell ref="H14:H15"/>
    <mergeCell ref="B1:H1"/>
    <mergeCell ref="B2:C2"/>
    <mergeCell ref="E2:F2"/>
    <mergeCell ref="G2:H4"/>
    <mergeCell ref="B3:C3"/>
    <mergeCell ref="E3:F4"/>
    <mergeCell ref="B4:C4"/>
  </mergeCells>
  <pageMargins left="0.7" right="0.7" top="0.75" bottom="0.75" header="0.3" footer="0.3"/>
  <pageSetup paperSize="9"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00FF00"/>
  </sheetPr>
  <dimension ref="A1:G85"/>
  <sheetViews>
    <sheetView workbookViewId="0">
      <selection activeCell="B3" sqref="B3"/>
    </sheetView>
  </sheetViews>
  <sheetFormatPr baseColWidth="10" defaultColWidth="11.42578125" defaultRowHeight="12.75" x14ac:dyDescent="0.2"/>
  <cols>
    <col min="1" max="1" width="20.140625" style="308" customWidth="1"/>
    <col min="2" max="2" width="69.140625" style="690" customWidth="1"/>
    <col min="3" max="3" width="12.42578125" style="308" customWidth="1"/>
    <col min="4" max="4" width="10.85546875" style="308" customWidth="1"/>
    <col min="5" max="5" width="12.5703125" style="308" customWidth="1"/>
    <col min="6" max="6" width="16" style="308" customWidth="1"/>
    <col min="7" max="16384" width="11.42578125" style="308"/>
  </cols>
  <sheetData>
    <row r="1" spans="1:7" ht="15" customHeight="1" x14ac:dyDescent="0.2">
      <c r="A1" s="312"/>
      <c r="B1" s="313"/>
      <c r="C1" s="314"/>
      <c r="D1" s="312"/>
      <c r="E1" s="311"/>
      <c r="F1" s="311"/>
      <c r="G1" s="648"/>
    </row>
    <row r="2" spans="1:7" ht="15" customHeight="1" thickBot="1" x14ac:dyDescent="0.25">
      <c r="A2" s="312"/>
      <c r="B2" s="313"/>
      <c r="C2" s="314"/>
      <c r="D2" s="312"/>
      <c r="E2" s="311"/>
      <c r="F2" s="311"/>
      <c r="G2" s="648"/>
    </row>
    <row r="3" spans="1:7" s="316" customFormat="1" ht="34.5" thickBot="1" x14ac:dyDescent="0.3">
      <c r="A3" s="649" t="s">
        <v>1338</v>
      </c>
      <c r="B3" s="1015" t="s">
        <v>1977</v>
      </c>
      <c r="C3" s="650" t="s">
        <v>1342</v>
      </c>
      <c r="D3" s="651" t="s">
        <v>1343</v>
      </c>
      <c r="E3" s="652" t="s">
        <v>2009</v>
      </c>
    </row>
    <row r="4" spans="1:7" s="657" customFormat="1" ht="16.5" thickBot="1" x14ac:dyDescent="0.25">
      <c r="A4" s="653" t="s">
        <v>1349</v>
      </c>
      <c r="B4" s="654" t="s">
        <v>300</v>
      </c>
      <c r="C4" s="655"/>
      <c r="D4" s="656"/>
      <c r="E4" s="656"/>
    </row>
    <row r="5" spans="1:7" ht="25.5" x14ac:dyDescent="0.2">
      <c r="A5" s="658">
        <v>1</v>
      </c>
      <c r="B5" s="659" t="s">
        <v>188</v>
      </c>
      <c r="C5" s="1622" t="s">
        <v>1336</v>
      </c>
      <c r="D5" s="1623" t="s">
        <v>1355</v>
      </c>
      <c r="E5" s="1624"/>
    </row>
    <row r="6" spans="1:7" ht="12.75" customHeight="1" x14ac:dyDescent="0.2">
      <c r="A6" s="660">
        <v>2</v>
      </c>
      <c r="B6" s="661" t="s">
        <v>187</v>
      </c>
      <c r="C6" s="1622"/>
      <c r="D6" s="1623"/>
      <c r="E6" s="1624"/>
    </row>
    <row r="7" spans="1:7" ht="25.5" x14ac:dyDescent="0.2">
      <c r="A7" s="660">
        <v>3</v>
      </c>
      <c r="B7" s="662" t="s">
        <v>195</v>
      </c>
      <c r="C7" s="1622"/>
      <c r="D7" s="1623"/>
      <c r="E7" s="1624"/>
    </row>
    <row r="8" spans="1:7" x14ac:dyDescent="0.2">
      <c r="A8" s="660">
        <v>4</v>
      </c>
      <c r="B8" s="662" t="s">
        <v>1978</v>
      </c>
      <c r="C8" s="1622"/>
      <c r="D8" s="1623"/>
      <c r="E8" s="1624"/>
    </row>
    <row r="9" spans="1:7" ht="64.5" thickBot="1" x14ac:dyDescent="0.25">
      <c r="A9" s="663">
        <v>5</v>
      </c>
      <c r="B9" s="664" t="s">
        <v>194</v>
      </c>
      <c r="C9" s="1622"/>
      <c r="D9" s="1623"/>
      <c r="E9" s="1624"/>
    </row>
    <row r="10" spans="1:7" s="657" customFormat="1" ht="16.5" thickBot="1" x14ac:dyDescent="0.25">
      <c r="A10" s="653" t="s">
        <v>1349</v>
      </c>
      <c r="B10" s="654" t="s">
        <v>1356</v>
      </c>
      <c r="C10" s="655"/>
      <c r="D10" s="656"/>
      <c r="E10" s="656"/>
    </row>
    <row r="11" spans="1:7" ht="25.5" x14ac:dyDescent="0.2">
      <c r="A11" s="658">
        <v>1</v>
      </c>
      <c r="B11" s="659" t="s">
        <v>460</v>
      </c>
      <c r="C11" s="1622" t="s">
        <v>1336</v>
      </c>
      <c r="D11" s="1625" t="s">
        <v>1357</v>
      </c>
      <c r="E11" s="1624"/>
    </row>
    <row r="12" spans="1:7" ht="25.5" x14ac:dyDescent="0.2">
      <c r="A12" s="660">
        <v>2</v>
      </c>
      <c r="B12" s="662" t="s">
        <v>195</v>
      </c>
      <c r="C12" s="1622"/>
      <c r="D12" s="1625"/>
      <c r="E12" s="1624"/>
    </row>
    <row r="13" spans="1:7" ht="25.5" x14ac:dyDescent="0.2">
      <c r="A13" s="658">
        <v>3</v>
      </c>
      <c r="B13" s="662" t="s">
        <v>461</v>
      </c>
      <c r="C13" s="1622"/>
      <c r="D13" s="1625"/>
      <c r="E13" s="1624"/>
    </row>
    <row r="14" spans="1:7" x14ac:dyDescent="0.2">
      <c r="A14" s="660">
        <v>4</v>
      </c>
      <c r="B14" s="662" t="s">
        <v>481</v>
      </c>
      <c r="C14" s="1622"/>
      <c r="D14" s="1625"/>
      <c r="E14" s="1624"/>
    </row>
    <row r="15" spans="1:7" ht="38.25" x14ac:dyDescent="0.2">
      <c r="A15" s="658">
        <v>5</v>
      </c>
      <c r="B15" s="662" t="s">
        <v>466</v>
      </c>
      <c r="C15" s="1622"/>
      <c r="D15" s="1625"/>
      <c r="E15" s="1624"/>
    </row>
    <row r="16" spans="1:7" ht="38.25" x14ac:dyDescent="0.2">
      <c r="A16" s="660">
        <v>6</v>
      </c>
      <c r="B16" s="661" t="s">
        <v>819</v>
      </c>
      <c r="C16" s="1622"/>
      <c r="D16" s="1625"/>
      <c r="E16" s="1624"/>
    </row>
    <row r="17" spans="1:5" x14ac:dyDescent="0.2">
      <c r="A17" s="658">
        <v>7</v>
      </c>
      <c r="B17" s="662" t="s">
        <v>1979</v>
      </c>
      <c r="C17" s="1622"/>
      <c r="D17" s="1625"/>
      <c r="E17" s="1624"/>
    </row>
    <row r="18" spans="1:5" ht="13.5" thickBot="1" x14ac:dyDescent="0.25">
      <c r="A18" s="663">
        <v>8</v>
      </c>
      <c r="B18" s="664" t="s">
        <v>887</v>
      </c>
      <c r="C18" s="1622"/>
      <c r="D18" s="1625"/>
      <c r="E18" s="1624"/>
    </row>
    <row r="19" spans="1:5" s="657" customFormat="1" ht="16.5" thickBot="1" x14ac:dyDescent="0.25">
      <c r="A19" s="653" t="s">
        <v>1349</v>
      </c>
      <c r="B19" s="654" t="s">
        <v>1358</v>
      </c>
      <c r="C19" s="655"/>
      <c r="D19" s="656"/>
      <c r="E19" s="656"/>
    </row>
    <row r="20" spans="1:5" ht="25.5" x14ac:dyDescent="0.2">
      <c r="A20" s="658">
        <v>1</v>
      </c>
      <c r="B20" s="665" t="s">
        <v>195</v>
      </c>
      <c r="C20" s="1622" t="s">
        <v>1336</v>
      </c>
      <c r="D20" s="1625" t="s">
        <v>1359</v>
      </c>
      <c r="E20" s="1624"/>
    </row>
    <row r="21" spans="1:5" ht="38.25" x14ac:dyDescent="0.2">
      <c r="A21" s="660">
        <v>2</v>
      </c>
      <c r="B21" s="666" t="s">
        <v>708</v>
      </c>
      <c r="C21" s="1622"/>
      <c r="D21" s="1625"/>
      <c r="E21" s="1624"/>
    </row>
    <row r="22" spans="1:5" ht="25.5" x14ac:dyDescent="0.2">
      <c r="A22" s="658">
        <v>3</v>
      </c>
      <c r="B22" s="666" t="s">
        <v>709</v>
      </c>
      <c r="C22" s="1622"/>
      <c r="D22" s="1625"/>
      <c r="E22" s="1624"/>
    </row>
    <row r="23" spans="1:5" ht="25.5" x14ac:dyDescent="0.2">
      <c r="A23" s="660">
        <v>4</v>
      </c>
      <c r="B23" s="666" t="s">
        <v>1980</v>
      </c>
      <c r="C23" s="1622"/>
      <c r="D23" s="1625"/>
      <c r="E23" s="1624"/>
    </row>
    <row r="24" spans="1:5" ht="25.5" x14ac:dyDescent="0.2">
      <c r="A24" s="658">
        <v>5</v>
      </c>
      <c r="B24" s="666" t="s">
        <v>717</v>
      </c>
      <c r="C24" s="1622"/>
      <c r="D24" s="1625"/>
      <c r="E24" s="1624"/>
    </row>
    <row r="25" spans="1:5" ht="38.25" x14ac:dyDescent="0.2">
      <c r="A25" s="663">
        <v>6</v>
      </c>
      <c r="B25" s="667" t="s">
        <v>716</v>
      </c>
      <c r="C25" s="1622"/>
      <c r="D25" s="1625"/>
      <c r="E25" s="1624"/>
    </row>
    <row r="26" spans="1:5" ht="16.5" thickBot="1" x14ac:dyDescent="0.25">
      <c r="A26" s="668"/>
      <c r="B26" s="669"/>
      <c r="C26" s="670"/>
      <c r="D26" s="671"/>
      <c r="E26" s="672"/>
    </row>
    <row r="27" spans="1:5" s="657" customFormat="1" ht="16.5" thickBot="1" x14ac:dyDescent="0.25">
      <c r="A27" s="653" t="s">
        <v>1360</v>
      </c>
      <c r="B27" s="654" t="s">
        <v>1361</v>
      </c>
      <c r="C27" s="655"/>
      <c r="D27" s="656"/>
      <c r="E27" s="656"/>
    </row>
    <row r="28" spans="1:5" ht="25.5" x14ac:dyDescent="0.2">
      <c r="A28" s="658">
        <v>1</v>
      </c>
      <c r="B28" s="665" t="s">
        <v>798</v>
      </c>
      <c r="C28" s="1622" t="s">
        <v>1336</v>
      </c>
      <c r="D28" s="1623" t="s">
        <v>1355</v>
      </c>
      <c r="E28" s="1624"/>
    </row>
    <row r="29" spans="1:5" ht="38.25" x14ac:dyDescent="0.2">
      <c r="A29" s="660">
        <v>2</v>
      </c>
      <c r="B29" s="666" t="s">
        <v>1981</v>
      </c>
      <c r="C29" s="1622"/>
      <c r="D29" s="1623"/>
      <c r="E29" s="1624"/>
    </row>
    <row r="30" spans="1:5" ht="25.5" x14ac:dyDescent="0.2">
      <c r="A30" s="660">
        <v>3</v>
      </c>
      <c r="B30" s="666" t="s">
        <v>800</v>
      </c>
      <c r="C30" s="1622"/>
      <c r="D30" s="1623"/>
      <c r="E30" s="1624"/>
    </row>
    <row r="31" spans="1:5" ht="25.5" x14ac:dyDescent="0.2">
      <c r="A31" s="660">
        <v>4</v>
      </c>
      <c r="B31" s="666" t="s">
        <v>1982</v>
      </c>
      <c r="C31" s="1622"/>
      <c r="D31" s="1623"/>
      <c r="E31" s="1624"/>
    </row>
    <row r="32" spans="1:5" ht="13.5" thickBot="1" x14ac:dyDescent="0.25">
      <c r="A32" s="663">
        <v>5</v>
      </c>
      <c r="B32" s="667" t="s">
        <v>1983</v>
      </c>
      <c r="C32" s="1622"/>
      <c r="D32" s="1623"/>
      <c r="E32" s="1624"/>
    </row>
    <row r="33" spans="1:5" s="657" customFormat="1" ht="16.5" thickBot="1" x14ac:dyDescent="0.25">
      <c r="A33" s="653" t="s">
        <v>1349</v>
      </c>
      <c r="B33" s="654" t="s">
        <v>1362</v>
      </c>
      <c r="C33" s="655"/>
      <c r="D33" s="656"/>
      <c r="E33" s="656"/>
    </row>
    <row r="34" spans="1:5" ht="25.5" x14ac:dyDescent="0.2">
      <c r="A34" s="658">
        <v>1</v>
      </c>
      <c r="B34" s="673" t="s">
        <v>1984</v>
      </c>
      <c r="C34" s="1622" t="s">
        <v>1336</v>
      </c>
      <c r="D34" s="1625" t="s">
        <v>1363</v>
      </c>
      <c r="E34" s="1624"/>
    </row>
    <row r="35" spans="1:5" ht="25.5" x14ac:dyDescent="0.2">
      <c r="A35" s="660">
        <v>2</v>
      </c>
      <c r="B35" s="674" t="s">
        <v>1985</v>
      </c>
      <c r="C35" s="1622"/>
      <c r="D35" s="1625"/>
      <c r="E35" s="1624"/>
    </row>
    <row r="36" spans="1:5" x14ac:dyDescent="0.2">
      <c r="A36" s="658"/>
      <c r="B36" s="674" t="s">
        <v>1986</v>
      </c>
      <c r="C36" s="1622"/>
      <c r="D36" s="1625"/>
      <c r="E36" s="1624"/>
    </row>
    <row r="37" spans="1:5" x14ac:dyDescent="0.2">
      <c r="A37" s="660"/>
      <c r="B37" s="674" t="s">
        <v>936</v>
      </c>
      <c r="C37" s="1622"/>
      <c r="D37" s="1625"/>
      <c r="E37" s="1624"/>
    </row>
    <row r="38" spans="1:5" x14ac:dyDescent="0.2">
      <c r="A38" s="658"/>
      <c r="B38" s="674" t="s">
        <v>937</v>
      </c>
      <c r="C38" s="1622"/>
      <c r="D38" s="1625"/>
      <c r="E38" s="1624"/>
    </row>
    <row r="39" spans="1:5" ht="26.25" thickBot="1" x14ac:dyDescent="0.25">
      <c r="A39" s="663"/>
      <c r="B39" s="675" t="s">
        <v>1987</v>
      </c>
      <c r="C39" s="1622"/>
      <c r="D39" s="1625"/>
      <c r="E39" s="1624"/>
    </row>
    <row r="40" spans="1:5" s="657" customFormat="1" ht="16.5" thickBot="1" x14ac:dyDescent="0.25">
      <c r="A40" s="653" t="s">
        <v>1365</v>
      </c>
      <c r="B40" s="654" t="s">
        <v>1366</v>
      </c>
      <c r="C40" s="655"/>
      <c r="D40" s="656"/>
      <c r="E40" s="656"/>
    </row>
    <row r="41" spans="1:5" ht="38.25" x14ac:dyDescent="0.2">
      <c r="A41" s="658">
        <v>1</v>
      </c>
      <c r="B41" s="676" t="s">
        <v>976</v>
      </c>
      <c r="C41" s="1622" t="s">
        <v>1336</v>
      </c>
      <c r="D41" s="1623" t="s">
        <v>1363</v>
      </c>
      <c r="E41" s="1624"/>
    </row>
    <row r="42" spans="1:5" x14ac:dyDescent="0.2">
      <c r="A42" s="660">
        <v>2</v>
      </c>
      <c r="B42" s="677" t="s">
        <v>977</v>
      </c>
      <c r="C42" s="1622"/>
      <c r="D42" s="1623"/>
      <c r="E42" s="1624"/>
    </row>
    <row r="43" spans="1:5" ht="25.5" x14ac:dyDescent="0.2">
      <c r="A43" s="658">
        <v>3</v>
      </c>
      <c r="B43" s="678" t="s">
        <v>972</v>
      </c>
      <c r="C43" s="1622"/>
      <c r="D43" s="1623"/>
      <c r="E43" s="1624"/>
    </row>
    <row r="44" spans="1:5" ht="25.5" x14ac:dyDescent="0.2">
      <c r="A44" s="660"/>
      <c r="B44" s="678" t="s">
        <v>1988</v>
      </c>
      <c r="C44" s="1622"/>
      <c r="D44" s="1623"/>
      <c r="E44" s="1624"/>
    </row>
    <row r="45" spans="1:5" x14ac:dyDescent="0.2">
      <c r="A45" s="660"/>
      <c r="B45" s="678" t="s">
        <v>1989</v>
      </c>
      <c r="C45" s="1622"/>
      <c r="D45" s="1623"/>
      <c r="E45" s="1624"/>
    </row>
    <row r="46" spans="1:5" ht="25.5" x14ac:dyDescent="0.2">
      <c r="A46" s="660"/>
      <c r="B46" s="678" t="s">
        <v>1990</v>
      </c>
      <c r="C46" s="1622"/>
      <c r="D46" s="1623"/>
      <c r="E46" s="1624"/>
    </row>
    <row r="47" spans="1:5" ht="26.25" thickBot="1" x14ac:dyDescent="0.25">
      <c r="A47" s="663"/>
      <c r="B47" s="679" t="s">
        <v>1991</v>
      </c>
      <c r="C47" s="1622"/>
      <c r="D47" s="1623"/>
      <c r="E47" s="1624"/>
    </row>
    <row r="48" spans="1:5" s="657" customFormat="1" ht="16.5" thickBot="1" x14ac:dyDescent="0.25">
      <c r="A48" s="653" t="s">
        <v>1365</v>
      </c>
      <c r="B48" s="654" t="s">
        <v>1367</v>
      </c>
      <c r="C48" s="655"/>
      <c r="D48" s="656"/>
      <c r="E48" s="656"/>
    </row>
    <row r="49" spans="1:5" ht="25.5" x14ac:dyDescent="0.2">
      <c r="A49" s="658">
        <v>1</v>
      </c>
      <c r="B49" s="680" t="s">
        <v>1992</v>
      </c>
      <c r="C49" s="1622" t="s">
        <v>1336</v>
      </c>
      <c r="D49" s="1623" t="s">
        <v>1368</v>
      </c>
      <c r="E49" s="1624"/>
    </row>
    <row r="50" spans="1:5" x14ac:dyDescent="0.2">
      <c r="A50" s="660">
        <v>2</v>
      </c>
      <c r="B50" s="681" t="s">
        <v>1993</v>
      </c>
      <c r="C50" s="1622"/>
      <c r="D50" s="1623"/>
      <c r="E50" s="1624"/>
    </row>
    <row r="51" spans="1:5" ht="25.5" x14ac:dyDescent="0.2">
      <c r="A51" s="660">
        <v>3</v>
      </c>
      <c r="B51" s="681" t="s">
        <v>1994</v>
      </c>
      <c r="C51" s="1622"/>
      <c r="D51" s="1623"/>
      <c r="E51" s="1624"/>
    </row>
    <row r="52" spans="1:5" ht="51" x14ac:dyDescent="0.2">
      <c r="A52" s="660">
        <v>4</v>
      </c>
      <c r="B52" s="681" t="s">
        <v>1995</v>
      </c>
      <c r="C52" s="1622"/>
      <c r="D52" s="1623"/>
      <c r="E52" s="1624"/>
    </row>
    <row r="53" spans="1:5" ht="25.5" x14ac:dyDescent="0.2">
      <c r="A53" s="660">
        <v>5</v>
      </c>
      <c r="B53" s="681" t="s">
        <v>1994</v>
      </c>
      <c r="C53" s="1622"/>
      <c r="D53" s="1623"/>
      <c r="E53" s="1624"/>
    </row>
    <row r="54" spans="1:5" ht="13.5" thickBot="1" x14ac:dyDescent="0.25">
      <c r="A54" s="682">
        <v>6</v>
      </c>
      <c r="B54" s="683" t="s">
        <v>1983</v>
      </c>
      <c r="C54" s="1626"/>
      <c r="D54" s="1627"/>
      <c r="E54" s="1628"/>
    </row>
    <row r="55" spans="1:5" s="657" customFormat="1" ht="16.5" thickBot="1" x14ac:dyDescent="0.25">
      <c r="A55" s="653" t="s">
        <v>1349</v>
      </c>
      <c r="B55" s="654" t="s">
        <v>1029</v>
      </c>
      <c r="C55" s="655"/>
      <c r="D55" s="656"/>
      <c r="E55" s="656"/>
    </row>
    <row r="56" spans="1:5" x14ac:dyDescent="0.2">
      <c r="A56" s="658">
        <v>1</v>
      </c>
      <c r="B56" s="665" t="s">
        <v>1033</v>
      </c>
      <c r="C56" s="1629" t="s">
        <v>1336</v>
      </c>
      <c r="D56" s="1625" t="s">
        <v>1359</v>
      </c>
      <c r="E56" s="1630"/>
    </row>
    <row r="57" spans="1:5" ht="38.25" x14ac:dyDescent="0.2">
      <c r="A57" s="660">
        <v>2</v>
      </c>
      <c r="B57" s="666" t="s">
        <v>1034</v>
      </c>
      <c r="C57" s="1622"/>
      <c r="D57" s="1625"/>
      <c r="E57" s="1624"/>
    </row>
    <row r="58" spans="1:5" ht="38.25" x14ac:dyDescent="0.2">
      <c r="A58" s="660">
        <v>3</v>
      </c>
      <c r="B58" s="666" t="s">
        <v>1035</v>
      </c>
      <c r="C58" s="1622"/>
      <c r="D58" s="1625"/>
      <c r="E58" s="1624"/>
    </row>
    <row r="59" spans="1:5" ht="25.5" x14ac:dyDescent="0.2">
      <c r="A59" s="658">
        <v>4</v>
      </c>
      <c r="B59" s="666" t="s">
        <v>1036</v>
      </c>
      <c r="C59" s="1622"/>
      <c r="D59" s="1625"/>
      <c r="E59" s="1624"/>
    </row>
    <row r="60" spans="1:5" ht="51" x14ac:dyDescent="0.2">
      <c r="A60" s="660">
        <v>5</v>
      </c>
      <c r="B60" s="666" t="s">
        <v>1037</v>
      </c>
      <c r="C60" s="1622"/>
      <c r="D60" s="1625"/>
      <c r="E60" s="1624"/>
    </row>
    <row r="61" spans="1:5" ht="13.5" thickBot="1" x14ac:dyDescent="0.25">
      <c r="A61" s="663">
        <v>6</v>
      </c>
      <c r="B61" s="667" t="s">
        <v>1983</v>
      </c>
      <c r="C61" s="1622"/>
      <c r="D61" s="1625"/>
      <c r="E61" s="1624"/>
    </row>
    <row r="62" spans="1:5" s="657" customFormat="1" ht="16.5" thickBot="1" x14ac:dyDescent="0.25">
      <c r="A62" s="653" t="s">
        <v>1349</v>
      </c>
      <c r="B62" s="654" t="s">
        <v>1369</v>
      </c>
      <c r="C62" s="655"/>
      <c r="D62" s="656"/>
      <c r="E62" s="656"/>
    </row>
    <row r="63" spans="1:5" x14ac:dyDescent="0.2">
      <c r="A63" s="658">
        <v>1</v>
      </c>
      <c r="B63" s="659" t="s">
        <v>1082</v>
      </c>
      <c r="C63" s="1622" t="s">
        <v>1337</v>
      </c>
      <c r="D63" s="1623" t="s">
        <v>1355</v>
      </c>
      <c r="E63" s="1624"/>
    </row>
    <row r="64" spans="1:5" ht="38.25" x14ac:dyDescent="0.2">
      <c r="A64" s="660">
        <v>2</v>
      </c>
      <c r="B64" s="661" t="s">
        <v>1083</v>
      </c>
      <c r="C64" s="1622"/>
      <c r="D64" s="1623"/>
      <c r="E64" s="1624"/>
    </row>
    <row r="65" spans="1:5" ht="25.5" x14ac:dyDescent="0.2">
      <c r="A65" s="660">
        <v>3</v>
      </c>
      <c r="B65" s="662" t="s">
        <v>1084</v>
      </c>
      <c r="C65" s="1622"/>
      <c r="D65" s="1623"/>
      <c r="E65" s="1624"/>
    </row>
    <row r="66" spans="1:5" x14ac:dyDescent="0.2">
      <c r="A66" s="660">
        <v>4</v>
      </c>
      <c r="B66" s="662" t="s">
        <v>1085</v>
      </c>
      <c r="C66" s="1622"/>
      <c r="D66" s="1623"/>
      <c r="E66" s="1624"/>
    </row>
    <row r="67" spans="1:5" ht="39" thickBot="1" x14ac:dyDescent="0.25">
      <c r="A67" s="663">
        <v>5</v>
      </c>
      <c r="B67" s="664" t="s">
        <v>1086</v>
      </c>
      <c r="C67" s="1622"/>
      <c r="D67" s="1623"/>
      <c r="E67" s="1624"/>
    </row>
    <row r="68" spans="1:5" s="657" customFormat="1" ht="16.5" thickBot="1" x14ac:dyDescent="0.25">
      <c r="A68" s="653" t="s">
        <v>1349</v>
      </c>
      <c r="B68" s="654" t="s">
        <v>1258</v>
      </c>
      <c r="C68" s="655"/>
      <c r="D68" s="656"/>
      <c r="E68" s="656"/>
    </row>
    <row r="69" spans="1:5" ht="25.5" x14ac:dyDescent="0.2">
      <c r="A69" s="658">
        <v>1</v>
      </c>
      <c r="B69" s="684" t="s">
        <v>1996</v>
      </c>
      <c r="C69" s="1622" t="s">
        <v>1336</v>
      </c>
      <c r="D69" s="1625" t="s">
        <v>1359</v>
      </c>
      <c r="E69" s="1624"/>
    </row>
    <row r="70" spans="1:5" ht="25.5" x14ac:dyDescent="0.2">
      <c r="A70" s="660"/>
      <c r="B70" s="685" t="s">
        <v>1997</v>
      </c>
      <c r="C70" s="1622"/>
      <c r="D70" s="1625"/>
      <c r="E70" s="1624"/>
    </row>
    <row r="71" spans="1:5" x14ac:dyDescent="0.2">
      <c r="A71" s="660"/>
      <c r="B71" s="686" t="s">
        <v>1998</v>
      </c>
      <c r="C71" s="1622"/>
      <c r="D71" s="1625"/>
      <c r="E71" s="1624"/>
    </row>
    <row r="72" spans="1:5" x14ac:dyDescent="0.2">
      <c r="A72" s="660"/>
      <c r="B72" s="686" t="s">
        <v>1999</v>
      </c>
      <c r="C72" s="1622"/>
      <c r="D72" s="1625"/>
      <c r="E72" s="1624"/>
    </row>
    <row r="73" spans="1:5" x14ac:dyDescent="0.2">
      <c r="A73" s="660"/>
      <c r="B73" s="686" t="s">
        <v>2000</v>
      </c>
      <c r="C73" s="1622"/>
      <c r="D73" s="1625"/>
      <c r="E73" s="1624"/>
    </row>
    <row r="74" spans="1:5" ht="13.5" thickBot="1" x14ac:dyDescent="0.25">
      <c r="A74" s="660"/>
      <c r="B74" s="686" t="s">
        <v>2001</v>
      </c>
      <c r="C74" s="1622"/>
      <c r="D74" s="1625"/>
      <c r="E74" s="1624"/>
    </row>
    <row r="75" spans="1:5" ht="16.5" thickBot="1" x14ac:dyDescent="0.25">
      <c r="A75" s="653" t="s">
        <v>1349</v>
      </c>
      <c r="B75" s="654" t="s">
        <v>1370</v>
      </c>
      <c r="C75" s="655"/>
      <c r="D75" s="656"/>
      <c r="E75" s="656"/>
    </row>
    <row r="76" spans="1:5" ht="25.5" x14ac:dyDescent="0.2">
      <c r="A76" s="687">
        <v>1</v>
      </c>
      <c r="B76" s="688" t="s">
        <v>2002</v>
      </c>
      <c r="C76" s="1629" t="s">
        <v>1336</v>
      </c>
      <c r="D76" s="1631" t="s">
        <v>1359</v>
      </c>
      <c r="E76" s="1630"/>
    </row>
    <row r="77" spans="1:5" x14ac:dyDescent="0.2">
      <c r="A77" s="660">
        <v>2</v>
      </c>
      <c r="B77" s="684" t="s">
        <v>2003</v>
      </c>
      <c r="C77" s="1622"/>
      <c r="D77" s="1623"/>
      <c r="E77" s="1624"/>
    </row>
    <row r="78" spans="1:5" ht="25.5" x14ac:dyDescent="0.2">
      <c r="A78" s="660">
        <v>3</v>
      </c>
      <c r="B78" s="685" t="s">
        <v>2004</v>
      </c>
      <c r="C78" s="1622"/>
      <c r="D78" s="1623"/>
      <c r="E78" s="1624"/>
    </row>
    <row r="79" spans="1:5" ht="25.5" x14ac:dyDescent="0.2">
      <c r="A79" s="660">
        <v>4</v>
      </c>
      <c r="B79" s="686" t="s">
        <v>2005</v>
      </c>
      <c r="C79" s="1622"/>
      <c r="D79" s="1623"/>
      <c r="E79" s="1624"/>
    </row>
    <row r="80" spans="1:5" ht="13.5" thickBot="1" x14ac:dyDescent="0.25">
      <c r="A80" s="682">
        <v>5</v>
      </c>
      <c r="B80" s="689" t="s">
        <v>2006</v>
      </c>
      <c r="C80" s="1626"/>
      <c r="D80" s="1627"/>
      <c r="E80" s="1628"/>
    </row>
    <row r="81" spans="2:3" ht="15" x14ac:dyDescent="0.25">
      <c r="B81" s="343"/>
    </row>
    <row r="82" spans="2:3" ht="13.5" thickBot="1" x14ac:dyDescent="0.25"/>
    <row r="83" spans="2:3" ht="15.75" thickBot="1" x14ac:dyDescent="0.25">
      <c r="B83" s="691" t="s">
        <v>1371</v>
      </c>
      <c r="C83" s="692" t="s">
        <v>1373</v>
      </c>
    </row>
    <row r="84" spans="2:3" ht="15.75" thickBot="1" x14ac:dyDescent="0.25">
      <c r="B84" s="693" t="s">
        <v>2007</v>
      </c>
      <c r="C84" s="694" t="s">
        <v>308</v>
      </c>
    </row>
    <row r="85" spans="2:3" ht="15.75" thickBot="1" x14ac:dyDescent="0.25">
      <c r="B85" s="693" t="s">
        <v>2008</v>
      </c>
      <c r="C85" s="694" t="s">
        <v>1336</v>
      </c>
    </row>
  </sheetData>
  <mergeCells count="33">
    <mergeCell ref="C76:C80"/>
    <mergeCell ref="D76:D80"/>
    <mergeCell ref="E76:E80"/>
    <mergeCell ref="C63:C67"/>
    <mergeCell ref="D63:D67"/>
    <mergeCell ref="E63:E67"/>
    <mergeCell ref="C69:C74"/>
    <mergeCell ref="D69:D74"/>
    <mergeCell ref="E69:E74"/>
    <mergeCell ref="C49:C54"/>
    <mergeCell ref="D49:D54"/>
    <mergeCell ref="E49:E54"/>
    <mergeCell ref="C56:C61"/>
    <mergeCell ref="D56:D61"/>
    <mergeCell ref="E56:E61"/>
    <mergeCell ref="C34:C39"/>
    <mergeCell ref="D34:D39"/>
    <mergeCell ref="E34:E39"/>
    <mergeCell ref="C41:C47"/>
    <mergeCell ref="D41:D47"/>
    <mergeCell ref="E41:E47"/>
    <mergeCell ref="C20:C25"/>
    <mergeCell ref="D20:D25"/>
    <mergeCell ref="E20:E25"/>
    <mergeCell ref="C28:C32"/>
    <mergeCell ref="D28:D32"/>
    <mergeCell ref="E28:E32"/>
    <mergeCell ref="C5:C9"/>
    <mergeCell ref="D5:D9"/>
    <mergeCell ref="E5:E9"/>
    <mergeCell ref="C11:C18"/>
    <mergeCell ref="D11:D18"/>
    <mergeCell ref="E11:E18"/>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FFFF00"/>
  </sheetPr>
  <dimension ref="A1:K14"/>
  <sheetViews>
    <sheetView workbookViewId="0">
      <selection activeCell="D7" sqref="D7"/>
    </sheetView>
  </sheetViews>
  <sheetFormatPr baseColWidth="10" defaultRowHeight="15" x14ac:dyDescent="0.25"/>
  <cols>
    <col min="1" max="1" width="14.42578125" customWidth="1"/>
    <col min="2" max="2" width="25" customWidth="1"/>
    <col min="3" max="3" width="22.28515625" customWidth="1"/>
    <col min="4" max="4" width="11.42578125" style="716" customWidth="1"/>
    <col min="5" max="5" width="40" customWidth="1"/>
    <col min="6" max="6" width="10.5703125" style="719" customWidth="1"/>
    <col min="7" max="7" width="12.140625" customWidth="1"/>
    <col min="8" max="8" width="19.7109375" customWidth="1"/>
    <col min="10" max="10" width="12.5703125" customWidth="1"/>
  </cols>
  <sheetData>
    <row r="1" spans="1:11" s="695" customFormat="1" ht="21.75" x14ac:dyDescent="0.3">
      <c r="A1" s="696"/>
      <c r="B1" s="696"/>
      <c r="C1" s="696"/>
      <c r="D1" s="696"/>
      <c r="E1" s="696"/>
      <c r="F1" s="696"/>
      <c r="G1" s="696"/>
      <c r="H1" s="696"/>
      <c r="I1" s="696"/>
      <c r="J1" s="696"/>
      <c r="K1" s="696"/>
    </row>
    <row r="2" spans="1:11" s="697" customFormat="1" ht="11.25" x14ac:dyDescent="0.2">
      <c r="A2" s="1632" t="s">
        <v>2010</v>
      </c>
      <c r="B2" s="1632" t="s">
        <v>2011</v>
      </c>
      <c r="C2" s="1632" t="s">
        <v>2012</v>
      </c>
      <c r="D2" s="1632" t="s">
        <v>2012</v>
      </c>
      <c r="E2" s="1632" t="s">
        <v>2013</v>
      </c>
      <c r="F2" s="1632" t="s">
        <v>2014</v>
      </c>
      <c r="G2" s="1632"/>
      <c r="H2" s="1632" t="s">
        <v>2015</v>
      </c>
      <c r="I2" s="1632" t="s">
        <v>2016</v>
      </c>
      <c r="J2" s="1632"/>
      <c r="K2" s="1632"/>
    </row>
    <row r="3" spans="1:11" s="697" customFormat="1" ht="21" x14ac:dyDescent="0.2">
      <c r="A3" s="1632"/>
      <c r="B3" s="1632"/>
      <c r="C3" s="1632"/>
      <c r="D3" s="1632"/>
      <c r="E3" s="1632"/>
      <c r="F3" s="698" t="s">
        <v>2017</v>
      </c>
      <c r="G3" s="699" t="s">
        <v>2018</v>
      </c>
      <c r="H3" s="1632"/>
      <c r="I3" s="699" t="s">
        <v>2019</v>
      </c>
      <c r="J3" s="699" t="s">
        <v>354</v>
      </c>
      <c r="K3" s="699" t="s">
        <v>355</v>
      </c>
    </row>
    <row r="4" spans="1:11" s="695" customFormat="1" ht="11.25" x14ac:dyDescent="0.2">
      <c r="A4" s="700" t="s">
        <v>2020</v>
      </c>
      <c r="B4" s="701" t="s">
        <v>2021</v>
      </c>
      <c r="C4" s="701" t="s">
        <v>2022</v>
      </c>
      <c r="D4" s="702">
        <v>1.9015158419413702</v>
      </c>
      <c r="E4" s="703" t="s">
        <v>2023</v>
      </c>
      <c r="F4" s="704"/>
      <c r="G4" s="705"/>
      <c r="H4" s="706"/>
      <c r="I4" s="706"/>
      <c r="J4" s="706"/>
      <c r="K4" s="706"/>
    </row>
    <row r="5" spans="1:11" s="695" customFormat="1" ht="22.5" x14ac:dyDescent="0.2">
      <c r="A5" s="700" t="s">
        <v>2024</v>
      </c>
      <c r="B5" s="707" t="s">
        <v>2025</v>
      </c>
      <c r="C5" s="707" t="s">
        <v>2026</v>
      </c>
      <c r="D5" s="702">
        <v>0.6404793130814096</v>
      </c>
      <c r="E5" s="708" t="s">
        <v>2027</v>
      </c>
      <c r="F5" s="704"/>
      <c r="G5" s="705"/>
      <c r="H5" s="706"/>
      <c r="I5" s="706"/>
      <c r="J5" s="706"/>
      <c r="K5" s="706"/>
    </row>
    <row r="6" spans="1:11" s="695" customFormat="1" ht="22.5" x14ac:dyDescent="0.2">
      <c r="A6" s="700" t="s">
        <v>2028</v>
      </c>
      <c r="B6" s="707" t="s">
        <v>2029</v>
      </c>
      <c r="C6" s="707" t="s">
        <v>2030</v>
      </c>
      <c r="D6" s="702">
        <v>8.9669979686740078E-2</v>
      </c>
      <c r="E6" s="708" t="s">
        <v>2031</v>
      </c>
      <c r="F6" s="704"/>
      <c r="G6" s="705"/>
      <c r="H6" s="706"/>
      <c r="I6" s="706"/>
      <c r="J6" s="706"/>
      <c r="K6" s="706"/>
    </row>
    <row r="7" spans="1:11" s="695" customFormat="1" ht="78.75" x14ac:dyDescent="0.2">
      <c r="A7" s="700" t="s">
        <v>2032</v>
      </c>
      <c r="B7" s="709" t="s">
        <v>2033</v>
      </c>
      <c r="C7" s="709" t="s">
        <v>2034</v>
      </c>
      <c r="D7" s="702">
        <v>3115966</v>
      </c>
      <c r="E7" s="708" t="s">
        <v>2035</v>
      </c>
      <c r="F7" s="710"/>
      <c r="G7" s="705"/>
      <c r="H7" s="706"/>
      <c r="I7" s="706"/>
      <c r="J7" s="706"/>
      <c r="K7" s="706"/>
    </row>
    <row r="8" spans="1:11" ht="22.5" x14ac:dyDescent="0.25">
      <c r="A8" s="709" t="s">
        <v>2036</v>
      </c>
      <c r="B8" s="709" t="s">
        <v>2037</v>
      </c>
      <c r="C8" s="709" t="s">
        <v>2038</v>
      </c>
      <c r="D8" s="702">
        <v>50.023636363636363</v>
      </c>
      <c r="E8" s="711" t="s">
        <v>2039</v>
      </c>
      <c r="F8" s="704"/>
      <c r="G8" s="705"/>
      <c r="H8" s="712"/>
      <c r="I8" s="712"/>
      <c r="J8" s="712"/>
      <c r="K8" s="712"/>
    </row>
    <row r="9" spans="1:11" ht="45" x14ac:dyDescent="0.25">
      <c r="A9" s="709" t="s">
        <v>2040</v>
      </c>
      <c r="B9" s="709" t="s">
        <v>2041</v>
      </c>
      <c r="C9" s="709" t="s">
        <v>2042</v>
      </c>
      <c r="D9" s="702">
        <v>7.1965979718678446</v>
      </c>
      <c r="E9" s="711" t="s">
        <v>2043</v>
      </c>
      <c r="F9" s="704"/>
      <c r="G9" s="705"/>
      <c r="H9" s="712"/>
      <c r="I9" s="712"/>
      <c r="J9" s="712"/>
      <c r="K9" s="712"/>
    </row>
    <row r="10" spans="1:11" ht="33.75" x14ac:dyDescent="0.25">
      <c r="A10" s="1633" t="s">
        <v>2044</v>
      </c>
      <c r="B10" s="709" t="s">
        <v>2045</v>
      </c>
      <c r="C10" s="709" t="s">
        <v>2046</v>
      </c>
      <c r="D10" s="710"/>
      <c r="E10" s="1634" t="s">
        <v>2047</v>
      </c>
      <c r="F10" s="713"/>
      <c r="G10" s="705"/>
      <c r="H10" s="712"/>
      <c r="I10" s="712"/>
      <c r="J10" s="712"/>
      <c r="K10" s="712"/>
    </row>
    <row r="11" spans="1:11" ht="56.25" x14ac:dyDescent="0.25">
      <c r="A11" s="1633"/>
      <c r="B11" s="709" t="s">
        <v>2048</v>
      </c>
      <c r="C11" s="709" t="s">
        <v>2049</v>
      </c>
      <c r="D11" s="713"/>
      <c r="E11" s="1634"/>
      <c r="F11" s="713"/>
      <c r="G11" s="705"/>
      <c r="H11" s="712"/>
      <c r="I11" s="712"/>
      <c r="J11" s="712"/>
      <c r="K11" s="712"/>
    </row>
    <row r="12" spans="1:11" ht="41.25" customHeight="1" x14ac:dyDescent="0.25">
      <c r="A12" s="1633"/>
      <c r="B12" s="1635" t="s">
        <v>2050</v>
      </c>
      <c r="C12" s="1636"/>
      <c r="D12" s="714"/>
      <c r="E12" s="1634"/>
      <c r="F12" s="713"/>
      <c r="G12" s="705"/>
      <c r="H12" s="712"/>
      <c r="I12" s="712"/>
      <c r="J12" s="712"/>
      <c r="K12" s="712"/>
    </row>
    <row r="13" spans="1:11" ht="67.5" x14ac:dyDescent="0.25">
      <c r="A13" s="715" t="s">
        <v>2051</v>
      </c>
      <c r="B13" s="709" t="s">
        <v>2052</v>
      </c>
      <c r="C13" s="709" t="s">
        <v>2053</v>
      </c>
      <c r="D13" s="702"/>
      <c r="E13" s="711"/>
      <c r="F13" s="704"/>
      <c r="G13" s="705"/>
      <c r="H13" s="712"/>
      <c r="I13" s="712"/>
      <c r="J13" s="712"/>
      <c r="K13" s="712"/>
    </row>
    <row r="14" spans="1:11" x14ac:dyDescent="0.25">
      <c r="F14" s="717"/>
      <c r="G14" s="718"/>
    </row>
  </sheetData>
  <mergeCells count="11">
    <mergeCell ref="H2:H3"/>
    <mergeCell ref="I2:K2"/>
    <mergeCell ref="A10:A12"/>
    <mergeCell ref="E10:E12"/>
    <mergeCell ref="B12:C12"/>
    <mergeCell ref="A2:A3"/>
    <mergeCell ref="B2:B3"/>
    <mergeCell ref="C2:C3"/>
    <mergeCell ref="D2:D3"/>
    <mergeCell ref="E2:E3"/>
    <mergeCell ref="F2:G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95</vt:i4>
      </vt:variant>
      <vt:variant>
        <vt:lpstr>Rangos con nombre</vt:lpstr>
      </vt:variant>
      <vt:variant>
        <vt:i4>55</vt:i4>
      </vt:variant>
    </vt:vector>
  </HeadingPairs>
  <TitlesOfParts>
    <vt:vector size="150" baseType="lpstr">
      <vt:lpstr>INDICE</vt:lpstr>
      <vt:lpstr>Marcas</vt:lpstr>
      <vt:lpstr>C.I.</vt:lpstr>
      <vt:lpstr>NIIF</vt:lpstr>
      <vt:lpstr>M-1</vt:lpstr>
      <vt:lpstr>M-2</vt:lpstr>
      <vt:lpstr>BG-PG</vt:lpstr>
      <vt:lpstr>BG-PG.RC</vt:lpstr>
      <vt:lpstr>P-S.I</vt:lpstr>
      <vt:lpstr>P-101a</vt:lpstr>
      <vt:lpstr>101a-1</vt:lpstr>
      <vt:lpstr>101aRC</vt:lpstr>
      <vt:lpstr>101aRI</vt:lpstr>
      <vt:lpstr>P-101b</vt:lpstr>
      <vt:lpstr>101bRC</vt:lpstr>
      <vt:lpstr>P-102</vt:lpstr>
      <vt:lpstr>102-1</vt:lpstr>
      <vt:lpstr>102RC</vt:lpstr>
      <vt:lpstr>102RI</vt:lpstr>
      <vt:lpstr>P-103</vt:lpstr>
      <vt:lpstr>103-1</vt:lpstr>
      <vt:lpstr>P-104</vt:lpstr>
      <vt:lpstr>104-1</vt:lpstr>
      <vt:lpstr>104RC</vt:lpstr>
      <vt:lpstr>104RI</vt:lpstr>
      <vt:lpstr>104A</vt:lpstr>
      <vt:lpstr>P-105</vt:lpstr>
      <vt:lpstr>105-1</vt:lpstr>
      <vt:lpstr>105RC</vt:lpstr>
      <vt:lpstr>105RI</vt:lpstr>
      <vt:lpstr>P-111</vt:lpstr>
      <vt:lpstr>111-1</vt:lpstr>
      <vt:lpstr>111RC</vt:lpstr>
      <vt:lpstr>111RI</vt:lpstr>
      <vt:lpstr>P-113</vt:lpstr>
      <vt:lpstr>P-114</vt:lpstr>
      <vt:lpstr>114-1</vt:lpstr>
      <vt:lpstr>114RC</vt:lpstr>
      <vt:lpstr>114 RI</vt:lpstr>
      <vt:lpstr>P115</vt:lpstr>
      <vt:lpstr>115RC</vt:lpstr>
      <vt:lpstr>P-116</vt:lpstr>
      <vt:lpstr>116RC</vt:lpstr>
      <vt:lpstr>116RI</vt:lpstr>
      <vt:lpstr>P201</vt:lpstr>
      <vt:lpstr>201-1</vt:lpstr>
      <vt:lpstr>201-RC</vt:lpstr>
      <vt:lpstr>201-RI</vt:lpstr>
      <vt:lpstr>P-202</vt:lpstr>
      <vt:lpstr>202-1</vt:lpstr>
      <vt:lpstr>202RC</vt:lpstr>
      <vt:lpstr>P-204</vt:lpstr>
      <vt:lpstr>204-1</vt:lpstr>
      <vt:lpstr>204RC</vt:lpstr>
      <vt:lpstr>P207</vt:lpstr>
      <vt:lpstr>207-1</vt:lpstr>
      <vt:lpstr>207RC</vt:lpstr>
      <vt:lpstr>207RI</vt:lpstr>
      <vt:lpstr>P211</vt:lpstr>
      <vt:lpstr>211-RC</vt:lpstr>
      <vt:lpstr>211RI</vt:lpstr>
      <vt:lpstr>P-212</vt:lpstr>
      <vt:lpstr>212-1</vt:lpstr>
      <vt:lpstr>212-RC</vt:lpstr>
      <vt:lpstr>P-300</vt:lpstr>
      <vt:lpstr>300-1</vt:lpstr>
      <vt:lpstr>300RC</vt:lpstr>
      <vt:lpstr>P-600</vt:lpstr>
      <vt:lpstr>600-1</vt:lpstr>
      <vt:lpstr>600-RC</vt:lpstr>
      <vt:lpstr>600-RI</vt:lpstr>
      <vt:lpstr>P-602</vt:lpstr>
      <vt:lpstr>700-CV</vt:lpstr>
      <vt:lpstr>700CV-1</vt:lpstr>
      <vt:lpstr>700CV-RC</vt:lpstr>
      <vt:lpstr>700CV-RI</vt:lpstr>
      <vt:lpstr>700-AD</vt:lpstr>
      <vt:lpstr>700AD-1</vt:lpstr>
      <vt:lpstr>700-GV</vt:lpstr>
      <vt:lpstr>700-GV1</vt:lpstr>
      <vt:lpstr>700-RC</vt:lpstr>
      <vt:lpstr>P-708</vt:lpstr>
      <vt:lpstr>708-1</vt:lpstr>
      <vt:lpstr>P-800</vt:lpstr>
      <vt:lpstr>800-RC</vt:lpstr>
      <vt:lpstr>P-EC</vt:lpstr>
      <vt:lpstr>EC-RI</vt:lpstr>
      <vt:lpstr>EC-RC</vt:lpstr>
      <vt:lpstr>Contingente</vt:lpstr>
      <vt:lpstr>ContingenteRC</vt:lpstr>
      <vt:lpstr>P-PT</vt:lpstr>
      <vt:lpstr>H.H</vt:lpstr>
      <vt:lpstr>M-CS</vt:lpstr>
      <vt:lpstr>NIA</vt:lpstr>
      <vt:lpstr>RATIOS</vt:lpstr>
      <vt:lpstr>'101a-1'!Área_de_impresión</vt:lpstr>
      <vt:lpstr>'101aRC'!Área_de_impresión</vt:lpstr>
      <vt:lpstr>'101aRI'!Área_de_impresión</vt:lpstr>
      <vt:lpstr>'101bRC'!Área_de_impresión</vt:lpstr>
      <vt:lpstr>'102-1'!Área_de_impresión</vt:lpstr>
      <vt:lpstr>'102RC'!Área_de_impresión</vt:lpstr>
      <vt:lpstr>'102RI'!Área_de_impresión</vt:lpstr>
      <vt:lpstr>'104-1'!Área_de_impresión</vt:lpstr>
      <vt:lpstr>'104A'!Área_de_impresión</vt:lpstr>
      <vt:lpstr>'104RC'!Área_de_impresión</vt:lpstr>
      <vt:lpstr>'104RI'!Área_de_impresión</vt:lpstr>
      <vt:lpstr>'105-1'!Área_de_impresión</vt:lpstr>
      <vt:lpstr>'111RC'!Área_de_impresión</vt:lpstr>
      <vt:lpstr>'111RI'!Área_de_impresión</vt:lpstr>
      <vt:lpstr>'114 RI'!Área_de_impresión</vt:lpstr>
      <vt:lpstr>'114RC'!Área_de_impresión</vt:lpstr>
      <vt:lpstr>'115RC'!Área_de_impresión</vt:lpstr>
      <vt:lpstr>'116RC'!Área_de_impresión</vt:lpstr>
      <vt:lpstr>'116RI'!Área_de_impresión</vt:lpstr>
      <vt:lpstr>'201-1'!Área_de_impresión</vt:lpstr>
      <vt:lpstr>'201-RC'!Área_de_impresión</vt:lpstr>
      <vt:lpstr>'201-RI'!Área_de_impresión</vt:lpstr>
      <vt:lpstr>'202RC'!Área_de_impresión</vt:lpstr>
      <vt:lpstr>'BG-PG'!Área_de_impresión</vt:lpstr>
      <vt:lpstr>'BG-PG.RC'!Área_de_impresión</vt:lpstr>
      <vt:lpstr>'M-1'!Área_de_impresión</vt:lpstr>
      <vt:lpstr>'M-2'!Área_de_impresión</vt:lpstr>
      <vt:lpstr>NIIF!Área_de_impresión</vt:lpstr>
      <vt:lpstr>'P-101a'!Área_de_impresión</vt:lpstr>
      <vt:lpstr>'P-101b'!Área_de_impresión</vt:lpstr>
      <vt:lpstr>'P-102'!Área_de_impresión</vt:lpstr>
      <vt:lpstr>'P-103'!Área_de_impresión</vt:lpstr>
      <vt:lpstr>'P-104'!Área_de_impresión</vt:lpstr>
      <vt:lpstr>'P-105'!Área_de_impresión</vt:lpstr>
      <vt:lpstr>'P-111'!Área_de_impresión</vt:lpstr>
      <vt:lpstr>'P-113'!Área_de_impresión</vt:lpstr>
      <vt:lpstr>'P115'!Área_de_impresión</vt:lpstr>
      <vt:lpstr>'P-116'!Área_de_impresión</vt:lpstr>
      <vt:lpstr>'P201'!Área_de_impresión</vt:lpstr>
      <vt:lpstr>'P-202'!Área_de_impresión</vt:lpstr>
      <vt:lpstr>'P-S.I'!Área_de_impresión</vt:lpstr>
      <vt:lpstr>'101aRC'!Títulos_a_imprimir</vt:lpstr>
      <vt:lpstr>'101aRI'!Títulos_a_imprimir</vt:lpstr>
      <vt:lpstr>'101bRC'!Títulos_a_imprimir</vt:lpstr>
      <vt:lpstr>'102RC'!Títulos_a_imprimir</vt:lpstr>
      <vt:lpstr>'102RI'!Títulos_a_imprimir</vt:lpstr>
      <vt:lpstr>'104RC'!Títulos_a_imprimir</vt:lpstr>
      <vt:lpstr>'111RC'!Títulos_a_imprimir</vt:lpstr>
      <vt:lpstr>'BG-PG'!Títulos_a_imprimir</vt:lpstr>
      <vt:lpstr>'P-101a'!Títulos_a_imprimir</vt:lpstr>
      <vt:lpstr>'P-105'!Títulos_a_imprimir</vt:lpstr>
      <vt:lpstr>'P-111'!Títulos_a_imprimir</vt:lpstr>
      <vt:lpstr>'P115'!Títulos_a_imprimir</vt:lpstr>
      <vt:lpstr>'P-116'!Títulos_a_imprimir</vt:lpstr>
      <vt:lpstr>'P-S.I'!Títulos_a_imprimir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cp:lastPrinted>2022-01-10T17:18:36Z</cp:lastPrinted>
  <dcterms:created xsi:type="dcterms:W3CDTF">2019-08-12T16:00:22Z</dcterms:created>
  <dcterms:modified xsi:type="dcterms:W3CDTF">2023-08-25T16:44:47Z</dcterms:modified>
</cp:coreProperties>
</file>