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8580" activeTab="4"/>
  </bookViews>
  <sheets>
    <sheet name="Heath insurance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calcPr calcId="145621"/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H34" i="2"/>
  <c r="I34" i="2"/>
  <c r="G34" i="2"/>
  <c r="H28" i="2"/>
  <c r="G28" i="2"/>
  <c r="H17" i="2"/>
  <c r="G17" i="2"/>
  <c r="C34" i="2"/>
  <c r="D34" i="2"/>
  <c r="D28" i="2"/>
  <c r="C28" i="2"/>
  <c r="C17" i="2"/>
  <c r="D1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9" i="2"/>
  <c r="F29" i="2" s="1"/>
  <c r="E30" i="2"/>
  <c r="F30" i="2" s="1"/>
  <c r="E31" i="2"/>
  <c r="F31" i="2" s="1"/>
  <c r="E32" i="2"/>
  <c r="F32" i="2" s="1"/>
  <c r="E33" i="2"/>
  <c r="F33" i="2" s="1"/>
  <c r="E7" i="2"/>
  <c r="F7" i="2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F26" i="7"/>
  <c r="E26" i="7"/>
  <c r="D26" i="7"/>
  <c r="C26" i="7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9" i="2"/>
  <c r="I30" i="2"/>
  <c r="I31" i="2"/>
  <c r="I32" i="2"/>
  <c r="I33" i="2"/>
  <c r="I7" i="2"/>
  <c r="I17" i="2" l="1"/>
  <c r="I28" i="2"/>
  <c r="C35" i="2"/>
  <c r="D35" i="2"/>
  <c r="E34" i="2"/>
  <c r="F34" i="2" s="1"/>
  <c r="E28" i="2"/>
  <c r="F28" i="2" s="1"/>
  <c r="E17" i="2"/>
  <c r="E35" i="2" l="1"/>
  <c r="F17" i="2"/>
</calcChain>
</file>

<file path=xl/sharedStrings.xml><?xml version="1.0" encoding="utf-8"?>
<sst xmlns="http://schemas.openxmlformats.org/spreadsheetml/2006/main" count="90" uniqueCount="69">
  <si>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</si>
  <si>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</si>
  <si>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</si>
  <si>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</si>
  <si>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</si>
  <si>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</si>
  <si>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</si>
  <si>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</si>
  <si>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</si>
  <si>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</si>
  <si>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</si>
  <si>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</si>
  <si>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</si>
  <si>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</si>
  <si>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</si>
  <si>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</si>
  <si>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</si>
  <si>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</si>
  <si>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</si>
  <si>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</si>
  <si>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</si>
  <si>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</si>
  <si>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</si>
  <si>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</si>
  <si>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</si>
  <si>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</si>
  <si>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</si>
  <si>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</si>
  <si>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</si>
  <si>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</si>
  <si>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</si>
  <si>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</si>
  <si>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</si>
  <si>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</si>
  <si>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</si>
  <si>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</si>
  <si>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</si>
  <si>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</si>
  <si>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</si>
  <si>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</si>
  <si>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</si>
  <si>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</si>
  <si>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</si>
  <si>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</si>
  <si>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</si>
  <si>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</si>
  <si>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</si>
  <si>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</si>
  <si>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</si>
  <si>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</si>
  <si>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</si>
  <si>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</si>
  <si>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</si>
  <si>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</si>
  <si>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</si>
  <si>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</si>
  <si>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</si>
  <si>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</si>
  <si>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</si>
  <si>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</si>
  <si>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</si>
  <si>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</si>
  <si>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</si>
  <si>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</si>
  <si>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1933-1938</t>
  </si>
  <si>
    <t>Total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</si>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</sst>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.0"/>
    <numFmt numFmtId="173" formatCode="&quot;£&quot;#,##0"/>
    <numFmt numFmtId="175" formatCode="0.0%"/>
    <numFmt numFmtId="176" formatCode="0.000%"/>
  </numFmts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7030A0"/>
      <name val="Arial"/>
      <family val="2"/>
      <charset val="204"/>
    </font>
    <font>
      <b/>
      <sz val="10"/>
      <color rgb="FF0070C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color rgb="FF00B050"/>
      <name val="Arial"/>
      <family val="2"/>
    </font>
    <font>
      <sz val="10"/>
      <color rgb="FF00B0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vertical="center" wrapText="1"/>
    </xf>
    <xf numFmtId="172" fontId="1" fillId="0" borderId="1" xfId="0" applyNumberFormat="1" applyFont="1" applyBorder="1"/>
    <xf numFmtId="172" fontId="0" fillId="0" borderId="9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1" fillId="0" borderId="9" xfId="0" applyNumberFormat="1" applyFont="1" applyBorder="1"/>
    <xf numFmtId="172" fontId="1" fillId="0" borderId="7" xfId="0" applyNumberFormat="1" applyFont="1" applyBorder="1"/>
    <xf numFmtId="172" fontId="1" fillId="0" borderId="8" xfId="0" applyNumberFormat="1" applyFont="1" applyBorder="1"/>
    <xf numFmtId="0" fontId="0" fillId="0" borderId="10" xfId="0" applyBorder="1"/>
    <xf numFmtId="172" fontId="0" fillId="0" borderId="3" xfId="0" applyNumberFormat="1" applyBorder="1"/>
    <xf numFmtId="172" fontId="0" fillId="0" borderId="4" xfId="0" applyNumberFormat="1" applyBorder="1"/>
    <xf numFmtId="172" fontId="1" fillId="0" borderId="1" xfId="0" applyNumberFormat="1" applyFont="1" applyBorder="1" applyAlignment="1">
      <alignment horizontal="right"/>
    </xf>
    <xf numFmtId="3" fontId="0" fillId="0" borderId="7" xfId="0" applyNumberFormat="1" applyBorder="1"/>
    <xf numFmtId="3" fontId="0" fillId="0" borderId="8" xfId="0" applyNumberFormat="1" applyBorder="1"/>
    <xf numFmtId="173" fontId="0" fillId="0" borderId="7" xfId="0" applyNumberFormat="1" applyBorder="1"/>
    <xf numFmtId="173" fontId="0" fillId="0" borderId="8" xfId="0" applyNumberFormat="1" applyBorder="1"/>
    <xf numFmtId="0" fontId="1" fillId="0" borderId="0" xfId="0" applyFont="1" applyBorder="1" applyAlignment="1">
      <alignment horizontal="center"/>
    </xf>
    <xf numFmtId="172" fontId="0" fillId="0" borderId="0" xfId="0" applyNumberFormat="1"/>
    <xf numFmtId="3" fontId="0" fillId="0" borderId="9" xfId="0" applyNumberFormat="1" applyBorder="1"/>
    <xf numFmtId="172" fontId="0" fillId="0" borderId="9" xfId="0" applyNumberFormat="1" applyBorder="1" applyAlignment="1">
      <alignment horizontal="right"/>
    </xf>
    <xf numFmtId="172" fontId="0" fillId="0" borderId="7" xfId="0" applyNumberFormat="1" applyBorder="1" applyAlignment="1">
      <alignment horizontal="right"/>
    </xf>
    <xf numFmtId="172" fontId="0" fillId="0" borderId="8" xfId="0" applyNumberFormat="1" applyBorder="1" applyAlignment="1">
      <alignment horizontal="right"/>
    </xf>
    <xf numFmtId="1" fontId="0" fillId="0" borderId="11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9" xfId="0" applyNumberFormat="1" applyBorder="1" applyAlignment="1">
      <alignment horizontal="right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1" fillId="0" borderId="7" xfId="0" applyNumberFormat="1" applyFont="1" applyBorder="1"/>
    <xf numFmtId="49" fontId="1" fillId="0" borderId="8" xfId="0" applyNumberFormat="1" applyFont="1" applyBorder="1"/>
    <xf numFmtId="49" fontId="1" fillId="0" borderId="4" xfId="0" applyNumberFormat="1" applyFont="1" applyBorder="1"/>
    <xf numFmtId="1" fontId="0" fillId="0" borderId="11" xfId="0" applyNumberFormat="1" applyBorder="1" applyAlignment="1">
      <alignment horizontal="right"/>
    </xf>
    <xf numFmtId="0" fontId="5" fillId="0" borderId="0" xfId="0" applyFont="1"/>
    <xf numFmtId="175" fontId="0" fillId="0" borderId="7" xfId="0" applyNumberFormat="1" applyBorder="1" applyAlignment="1">
      <alignment horizontal="right"/>
    </xf>
    <xf numFmtId="0" fontId="7" fillId="0" borderId="7" xfId="0" applyFont="1" applyBorder="1"/>
    <xf numFmtId="0" fontId="8" fillId="0" borderId="0" xfId="0" applyFont="1" applyFill="1" applyBorder="1"/>
    <xf numFmtId="0" fontId="9" fillId="0" borderId="7" xfId="0" applyFont="1" applyBorder="1"/>
    <xf numFmtId="0" fontId="4" fillId="0" borderId="1" xfId="0" applyFont="1" applyBorder="1"/>
    <xf numFmtId="0" fontId="10" fillId="0" borderId="0" xfId="0" applyFont="1" applyFill="1" applyBorder="1"/>
    <xf numFmtId="0" fontId="10" fillId="0" borderId="0" xfId="0" applyFont="1" applyBorder="1"/>
    <xf numFmtId="0" fontId="10" fillId="0" borderId="7" xfId="0" applyFont="1" applyBorder="1"/>
    <xf numFmtId="0" fontId="3" fillId="0" borderId="12" xfId="0" applyFont="1" applyBorder="1"/>
    <xf numFmtId="0" fontId="6" fillId="0" borderId="4" xfId="0" applyFont="1" applyBorder="1"/>
    <xf numFmtId="49" fontId="6" fillId="0" borderId="4" xfId="0" applyNumberFormat="1" applyFont="1" applyBorder="1"/>
    <xf numFmtId="0" fontId="6" fillId="0" borderId="1" xfId="0" applyFont="1" applyBorder="1"/>
    <xf numFmtId="10" fontId="0" fillId="0" borderId="0" xfId="0" applyNumberFormat="1"/>
    <xf numFmtId="176" fontId="0" fillId="0" borderId="0" xfId="0" applyNumberFormat="1"/>
    <xf numFmtId="172" fontId="0" fillId="0" borderId="0" xfId="0" applyNumberFormat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 in different fields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Universities!$F$5</c:f>
              <c:strCache>
                <c:ptCount val="1"/>
                <c:pt idx="0">
                  <c:v>Arts</c:v>
                </c:pt>
              </c:strCache>
            </c:strRef>
          </c:tx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Universities!$F$6:$F$23</c:f>
              <c:numCache>
                <c:formatCode>#,##0</c:formatCode>
                <c:ptCount val="18"/>
                <c:pt idx="0">
                  <c:v>8017</c:v>
                </c:pt>
                <c:pt idx="1">
                  <c:v>8050</c:v>
                </c:pt>
                <c:pt idx="2">
                  <c:v>13883</c:v>
                </c:pt>
                <c:pt idx="3">
                  <c:v>14357</c:v>
                </c:pt>
                <c:pt idx="4">
                  <c:v>14994</c:v>
                </c:pt>
                <c:pt idx="5">
                  <c:v>15563</c:v>
                </c:pt>
                <c:pt idx="6">
                  <c:v>16521</c:v>
                </c:pt>
                <c:pt idx="7">
                  <c:v>16723</c:v>
                </c:pt>
                <c:pt idx="8">
                  <c:v>17135</c:v>
                </c:pt>
                <c:pt idx="9">
                  <c:v>17705</c:v>
                </c:pt>
                <c:pt idx="10">
                  <c:v>18210</c:v>
                </c:pt>
                <c:pt idx="11">
                  <c:v>18416</c:v>
                </c:pt>
                <c:pt idx="12">
                  <c:v>19235</c:v>
                </c:pt>
                <c:pt idx="13">
                  <c:v>19255</c:v>
                </c:pt>
                <c:pt idx="14">
                  <c:v>19039</c:v>
                </c:pt>
                <c:pt idx="15">
                  <c:v>18809</c:v>
                </c:pt>
                <c:pt idx="16">
                  <c:v>18238</c:v>
                </c:pt>
                <c:pt idx="17">
                  <c:v>17804</c:v>
                </c:pt>
              </c:numCache>
            </c:numRef>
          </c:val>
        </c:ser>
        <c:ser>
          <c:idx val="1"/>
          <c:order val="1"/>
          <c:tx>
            <c:strRef>
              <c:f>Universities!$G$5</c:f>
              <c:strCache>
                <c:ptCount val="1"/>
                <c:pt idx="0">
                  <c:v>Pure science</c:v>
                </c:pt>
              </c:strCache>
            </c:strRef>
          </c:tx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Universities!$G$6:$G$23</c:f>
              <c:numCache>
                <c:formatCode>#,##0</c:formatCode>
                <c:ptCount val="18"/>
                <c:pt idx="0">
                  <c:v>5009</c:v>
                </c:pt>
                <c:pt idx="1">
                  <c:v>5200</c:v>
                </c:pt>
                <c:pt idx="2">
                  <c:v>6722</c:v>
                </c:pt>
                <c:pt idx="3">
                  <c:v>6379</c:v>
                </c:pt>
                <c:pt idx="4">
                  <c:v>6340</c:v>
                </c:pt>
                <c:pt idx="5">
                  <c:v>6314</c:v>
                </c:pt>
                <c:pt idx="6">
                  <c:v>6128</c:v>
                </c:pt>
                <c:pt idx="7">
                  <c:v>6148</c:v>
                </c:pt>
                <c:pt idx="8">
                  <c:v>6325</c:v>
                </c:pt>
                <c:pt idx="9">
                  <c:v>6449</c:v>
                </c:pt>
                <c:pt idx="10">
                  <c:v>6755</c:v>
                </c:pt>
                <c:pt idx="11">
                  <c:v>7022</c:v>
                </c:pt>
                <c:pt idx="12">
                  <c:v>7320</c:v>
                </c:pt>
                <c:pt idx="13">
                  <c:v>7664</c:v>
                </c:pt>
                <c:pt idx="14">
                  <c:v>7667</c:v>
                </c:pt>
                <c:pt idx="15">
                  <c:v>7492</c:v>
                </c:pt>
                <c:pt idx="16">
                  <c:v>7026</c:v>
                </c:pt>
                <c:pt idx="17">
                  <c:v>6636</c:v>
                </c:pt>
              </c:numCache>
            </c:numRef>
          </c:val>
        </c:ser>
        <c:ser>
          <c:idx val="2"/>
          <c:order val="2"/>
          <c:tx>
            <c:strRef>
              <c:f>Universities!$H$5</c:f>
              <c:strCache>
                <c:ptCount val="1"/>
                <c:pt idx="0">
                  <c:v>Medicine</c:v>
                </c:pt>
              </c:strCache>
            </c:strRef>
          </c:tx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Universities!$H$6:$H$23</c:f>
              <c:numCache>
                <c:formatCode>#,##0</c:formatCode>
                <c:ptCount val="18"/>
                <c:pt idx="0">
                  <c:v>7041</c:v>
                </c:pt>
                <c:pt idx="1">
                  <c:v>7339</c:v>
                </c:pt>
                <c:pt idx="2">
                  <c:v>7932</c:v>
                </c:pt>
                <c:pt idx="3">
                  <c:v>7566</c:v>
                </c:pt>
                <c:pt idx="4">
                  <c:v>6952</c:v>
                </c:pt>
                <c:pt idx="5">
                  <c:v>6427</c:v>
                </c:pt>
                <c:pt idx="6">
                  <c:v>6126</c:v>
                </c:pt>
                <c:pt idx="7">
                  <c:v>5949</c:v>
                </c:pt>
                <c:pt idx="8">
                  <c:v>5975</c:v>
                </c:pt>
                <c:pt idx="9">
                  <c:v>6223</c:v>
                </c:pt>
                <c:pt idx="10">
                  <c:v>7312</c:v>
                </c:pt>
                <c:pt idx="11">
                  <c:v>7677</c:v>
                </c:pt>
                <c:pt idx="12">
                  <c:v>8300</c:v>
                </c:pt>
                <c:pt idx="13">
                  <c:v>8918</c:v>
                </c:pt>
                <c:pt idx="14">
                  <c:v>9440</c:v>
                </c:pt>
                <c:pt idx="15">
                  <c:v>9814</c:v>
                </c:pt>
                <c:pt idx="16">
                  <c:v>10102</c:v>
                </c:pt>
                <c:pt idx="17">
                  <c:v>10159</c:v>
                </c:pt>
              </c:numCache>
            </c:numRef>
          </c:val>
        </c:ser>
        <c:ser>
          <c:idx val="3"/>
          <c:order val="3"/>
          <c:tx>
            <c:strRef>
              <c:f>Universities!$I$5</c:f>
              <c:strCache>
                <c:ptCount val="1"/>
                <c:pt idx="0">
                  <c:v>Technology</c:v>
                </c:pt>
              </c:strCache>
            </c:strRef>
          </c:tx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Universities!$I$6:$I$23</c:f>
              <c:numCache>
                <c:formatCode>#,##0</c:formatCode>
                <c:ptCount val="18"/>
                <c:pt idx="0">
                  <c:v>4775</c:v>
                </c:pt>
                <c:pt idx="1">
                  <c:v>4377</c:v>
                </c:pt>
                <c:pt idx="2">
                  <c:v>4048</c:v>
                </c:pt>
                <c:pt idx="3">
                  <c:v>3433</c:v>
                </c:pt>
                <c:pt idx="4">
                  <c:v>3108</c:v>
                </c:pt>
                <c:pt idx="5">
                  <c:v>3078</c:v>
                </c:pt>
                <c:pt idx="6">
                  <c:v>3122</c:v>
                </c:pt>
                <c:pt idx="7">
                  <c:v>3102</c:v>
                </c:pt>
                <c:pt idx="8">
                  <c:v>3299</c:v>
                </c:pt>
                <c:pt idx="9">
                  <c:v>3403</c:v>
                </c:pt>
                <c:pt idx="10">
                  <c:v>3515</c:v>
                </c:pt>
                <c:pt idx="11">
                  <c:v>3707</c:v>
                </c:pt>
                <c:pt idx="12">
                  <c:v>3746</c:v>
                </c:pt>
                <c:pt idx="13">
                  <c:v>3647</c:v>
                </c:pt>
                <c:pt idx="14">
                  <c:v>3586</c:v>
                </c:pt>
                <c:pt idx="15">
                  <c:v>3634</c:v>
                </c:pt>
                <c:pt idx="16">
                  <c:v>3682</c:v>
                </c:pt>
                <c:pt idx="17">
                  <c:v>3951</c:v>
                </c:pt>
              </c:numCache>
            </c:numRef>
          </c:val>
        </c:ser>
        <c:ser>
          <c:idx val="4"/>
          <c:order val="4"/>
          <c:tx>
            <c:strRef>
              <c:f>Universities!$J$5</c:f>
              <c:strCache>
                <c:ptCount val="1"/>
                <c:pt idx="0">
                  <c:v>Agriculture</c:v>
                </c:pt>
              </c:strCache>
            </c:strRef>
          </c:tx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Universities!$J$6:$J$23</c:f>
              <c:numCache>
                <c:formatCode>#,##0</c:formatCode>
                <c:ptCount val="18"/>
                <c:pt idx="0">
                  <c:v>408</c:v>
                </c:pt>
                <c:pt idx="1">
                  <c:v>408</c:v>
                </c:pt>
                <c:pt idx="2">
                  <c:v>864</c:v>
                </c:pt>
                <c:pt idx="3">
                  <c:v>615</c:v>
                </c:pt>
                <c:pt idx="4">
                  <c:v>630</c:v>
                </c:pt>
                <c:pt idx="5">
                  <c:v>581</c:v>
                </c:pt>
                <c:pt idx="6">
                  <c:v>629</c:v>
                </c:pt>
                <c:pt idx="7">
                  <c:v>629</c:v>
                </c:pt>
                <c:pt idx="8">
                  <c:v>628</c:v>
                </c:pt>
                <c:pt idx="9">
                  <c:v>631</c:v>
                </c:pt>
                <c:pt idx="10">
                  <c:v>645</c:v>
                </c:pt>
                <c:pt idx="11">
                  <c:v>616</c:v>
                </c:pt>
                <c:pt idx="12">
                  <c:v>579</c:v>
                </c:pt>
                <c:pt idx="13">
                  <c:v>599</c:v>
                </c:pt>
                <c:pt idx="14">
                  <c:v>660</c:v>
                </c:pt>
                <c:pt idx="15">
                  <c:v>716</c:v>
                </c:pt>
                <c:pt idx="16">
                  <c:v>761</c:v>
                </c:pt>
                <c:pt idx="17">
                  <c:v>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6432"/>
        <c:axId val="112387968"/>
      </c:barChart>
      <c:catAx>
        <c:axId val="112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87968"/>
        <c:crosses val="autoZero"/>
        <c:auto val="1"/>
        <c:lblAlgn val="ctr"/>
        <c:lblOffset val="100"/>
        <c:noMultiLvlLbl val="0"/>
      </c:catAx>
      <c:valAx>
        <c:axId val="1123879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23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24</xdr:col>
      <xdr:colOff>600075</xdr:colOff>
      <xdr:row>23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A4" workbookViewId="0">
      <selection activeCell="L37" sqref="L37"/>
    </sheetView>
  </sheetViews>
  <sheetFormatPr defaultRowHeight="12.75" outlineLevelRow="1" x14ac:dyDescent="0.2"/>
  <cols>
    <col min="5" max="6" width="10.140625" customWidth="1"/>
    <col min="10" max="10" width="10.140625" customWidth="1"/>
    <col min="11" max="11" width="11.5703125" customWidth="1"/>
    <col min="12" max="12" width="11.7109375" customWidth="1"/>
  </cols>
  <sheetData>
    <row r="2" spans="2:12" x14ac:dyDescent="0.2">
      <c r="B2" s="1" t="s">
        <v>53</v>
      </c>
    </row>
    <row r="3" spans="2:12" x14ac:dyDescent="0.2">
      <c r="B3" s="1" t="s">
        <v>54</v>
      </c>
    </row>
    <row r="4" spans="2:12" x14ac:dyDescent="0.2">
      <c r="B4" s="1"/>
    </row>
    <row r="5" spans="2:12" ht="51" customHeight="1" x14ac:dyDescent="0.2">
      <c r="B5" s="21"/>
      <c r="C5" s="48" t="s">
        <v>8</v>
      </c>
      <c r="D5" s="49"/>
      <c r="E5" s="50"/>
      <c r="F5" s="53" t="s">
        <v>61</v>
      </c>
      <c r="G5" s="48" t="s">
        <v>9</v>
      </c>
      <c r="H5" s="49"/>
      <c r="I5" s="50"/>
      <c r="J5" s="55"/>
      <c r="K5" s="51" t="s">
        <v>59</v>
      </c>
      <c r="L5" s="53" t="s">
        <v>60</v>
      </c>
    </row>
    <row r="6" spans="2:12" x14ac:dyDescent="0.2">
      <c r="B6" s="20"/>
      <c r="C6" s="2" t="s">
        <v>5</v>
      </c>
      <c r="D6" s="2" t="s">
        <v>6</v>
      </c>
      <c r="E6" s="2" t="s">
        <v>44</v>
      </c>
      <c r="F6" s="54"/>
      <c r="G6" s="2" t="s">
        <v>7</v>
      </c>
      <c r="H6" s="2" t="s">
        <v>6</v>
      </c>
      <c r="I6" s="12" t="s">
        <v>0</v>
      </c>
      <c r="J6" s="56"/>
      <c r="K6" s="52"/>
      <c r="L6" s="54"/>
    </row>
    <row r="7" spans="2:12" outlineLevel="1" x14ac:dyDescent="0.2">
      <c r="B7" s="60">
        <v>1914</v>
      </c>
      <c r="C7" s="6">
        <v>9667</v>
      </c>
      <c r="D7" s="4">
        <v>4020</v>
      </c>
      <c r="E7" s="47">
        <f>SUM(C7:D7)</f>
        <v>13687</v>
      </c>
      <c r="F7" s="65">
        <f t="shared" ref="F7:F16" si="0">C7/E7</f>
        <v>0.70629064075400017</v>
      </c>
      <c r="G7" s="5">
        <v>20187</v>
      </c>
      <c r="H7" s="30">
        <v>21527</v>
      </c>
      <c r="I7" s="14">
        <f>G7+H7</f>
        <v>41714</v>
      </c>
      <c r="J7" s="8">
        <v>1914</v>
      </c>
      <c r="K7" s="41"/>
      <c r="L7" s="41"/>
    </row>
    <row r="8" spans="2:12" outlineLevel="1" x14ac:dyDescent="0.2">
      <c r="B8" s="60">
        <v>1915</v>
      </c>
      <c r="C8" s="7">
        <v>9947</v>
      </c>
      <c r="D8" s="4">
        <v>4146</v>
      </c>
      <c r="E8" s="47">
        <f t="shared" ref="E8:E33" si="1">SUM(C8:D8)</f>
        <v>14093</v>
      </c>
      <c r="F8" s="65">
        <f t="shared" si="0"/>
        <v>0.70581139572837581</v>
      </c>
      <c r="G8" s="5">
        <v>18311</v>
      </c>
      <c r="H8" s="13">
        <v>21744</v>
      </c>
      <c r="I8" s="15">
        <f t="shared" ref="I8:I33" si="2">G8+H8</f>
        <v>40055</v>
      </c>
      <c r="J8" s="8">
        <v>1915</v>
      </c>
      <c r="K8" s="42"/>
      <c r="L8" s="42"/>
    </row>
    <row r="9" spans="2:12" outlineLevel="1" x14ac:dyDescent="0.2">
      <c r="B9" s="60">
        <v>1916</v>
      </c>
      <c r="C9" s="7">
        <v>10316</v>
      </c>
      <c r="D9" s="4">
        <v>4532</v>
      </c>
      <c r="E9" s="47">
        <f t="shared" si="1"/>
        <v>14848</v>
      </c>
      <c r="F9" s="65">
        <f t="shared" si="0"/>
        <v>0.69477370689655171</v>
      </c>
      <c r="G9" s="5">
        <v>17536</v>
      </c>
      <c r="H9" s="13">
        <v>21901</v>
      </c>
      <c r="I9" s="15">
        <f t="shared" si="2"/>
        <v>39437</v>
      </c>
      <c r="J9" s="8">
        <v>1916</v>
      </c>
      <c r="K9" s="42"/>
      <c r="L9" s="42"/>
    </row>
    <row r="10" spans="2:12" outlineLevel="1" x14ac:dyDescent="0.2">
      <c r="B10" s="60">
        <v>1917</v>
      </c>
      <c r="C10" s="7">
        <v>10514</v>
      </c>
      <c r="D10" s="4">
        <v>4853</v>
      </c>
      <c r="E10" s="47">
        <f t="shared" si="1"/>
        <v>15367</v>
      </c>
      <c r="F10" s="65">
        <f t="shared" si="0"/>
        <v>0.68419340144465413</v>
      </c>
      <c r="G10" s="5">
        <v>16977</v>
      </c>
      <c r="H10" s="13">
        <v>22030</v>
      </c>
      <c r="I10" s="15">
        <f t="shared" si="2"/>
        <v>39007</v>
      </c>
      <c r="J10" s="8">
        <v>1917</v>
      </c>
      <c r="K10" s="42"/>
      <c r="L10" s="42"/>
    </row>
    <row r="11" spans="2:12" outlineLevel="1" x14ac:dyDescent="0.2">
      <c r="B11" s="60">
        <v>1918</v>
      </c>
      <c r="C11" s="7">
        <v>10705</v>
      </c>
      <c r="D11" s="4">
        <v>5183</v>
      </c>
      <c r="E11" s="47">
        <f t="shared" si="1"/>
        <v>15888</v>
      </c>
      <c r="F11" s="65">
        <f t="shared" si="0"/>
        <v>0.67377895266868082</v>
      </c>
      <c r="G11" s="5">
        <v>16742</v>
      </c>
      <c r="H11" s="13">
        <v>22094</v>
      </c>
      <c r="I11" s="15">
        <f t="shared" si="2"/>
        <v>38836</v>
      </c>
      <c r="J11" s="8">
        <v>1918</v>
      </c>
      <c r="K11" s="42"/>
      <c r="L11" s="42"/>
    </row>
    <row r="12" spans="2:12" outlineLevel="1" x14ac:dyDescent="0.2">
      <c r="B12" s="60">
        <v>1919</v>
      </c>
      <c r="C12" s="7">
        <v>10308</v>
      </c>
      <c r="D12" s="4">
        <v>5139</v>
      </c>
      <c r="E12" s="47">
        <f t="shared" si="1"/>
        <v>15447</v>
      </c>
      <c r="F12" s="65">
        <f t="shared" si="0"/>
        <v>0.66731404156146823</v>
      </c>
      <c r="G12" s="5">
        <v>18173</v>
      </c>
      <c r="H12" s="13">
        <v>22074</v>
      </c>
      <c r="I12" s="15">
        <f t="shared" si="2"/>
        <v>40247</v>
      </c>
      <c r="J12" s="8">
        <v>1919</v>
      </c>
      <c r="K12" s="42"/>
      <c r="L12" s="42"/>
    </row>
    <row r="13" spans="2:12" outlineLevel="1" x14ac:dyDescent="0.2">
      <c r="B13" s="60">
        <v>1920</v>
      </c>
      <c r="C13" s="7">
        <v>10215</v>
      </c>
      <c r="D13" s="4">
        <v>5064</v>
      </c>
      <c r="E13" s="47">
        <f t="shared" si="1"/>
        <v>15279</v>
      </c>
      <c r="F13" s="65">
        <f t="shared" si="0"/>
        <v>0.66856469664245044</v>
      </c>
      <c r="G13" s="5">
        <v>19920</v>
      </c>
      <c r="H13" s="13">
        <v>22192</v>
      </c>
      <c r="I13" s="15">
        <f t="shared" si="2"/>
        <v>42112</v>
      </c>
      <c r="J13" s="8">
        <v>1920</v>
      </c>
      <c r="K13" s="42"/>
      <c r="L13" s="42"/>
    </row>
    <row r="14" spans="2:12" outlineLevel="1" x14ac:dyDescent="0.2">
      <c r="B14" s="60">
        <v>1921</v>
      </c>
      <c r="C14" s="7">
        <v>10245</v>
      </c>
      <c r="D14" s="4">
        <v>4905</v>
      </c>
      <c r="E14" s="47">
        <f t="shared" si="1"/>
        <v>15150</v>
      </c>
      <c r="F14" s="65">
        <f t="shared" si="0"/>
        <v>0.67623762376237628</v>
      </c>
      <c r="G14" s="5">
        <v>20446</v>
      </c>
      <c r="H14" s="13">
        <v>22369</v>
      </c>
      <c r="I14" s="15">
        <f t="shared" si="2"/>
        <v>42815</v>
      </c>
      <c r="J14" s="8">
        <v>1921</v>
      </c>
      <c r="K14" s="42"/>
      <c r="L14" s="42"/>
    </row>
    <row r="15" spans="2:12" outlineLevel="1" x14ac:dyDescent="0.2">
      <c r="B15" s="60">
        <v>1922</v>
      </c>
      <c r="C15" s="7">
        <v>10249</v>
      </c>
      <c r="D15" s="4">
        <v>5043</v>
      </c>
      <c r="E15" s="47">
        <f t="shared" si="1"/>
        <v>15292</v>
      </c>
      <c r="F15" s="65">
        <f t="shared" si="0"/>
        <v>0.67021972273083963</v>
      </c>
      <c r="G15" s="5">
        <v>21226</v>
      </c>
      <c r="H15" s="13">
        <v>23146</v>
      </c>
      <c r="I15" s="15">
        <f t="shared" si="2"/>
        <v>44372</v>
      </c>
      <c r="J15" s="8">
        <v>1922</v>
      </c>
      <c r="K15" s="42"/>
      <c r="L15" s="42"/>
    </row>
    <row r="16" spans="2:12" outlineLevel="1" x14ac:dyDescent="0.2">
      <c r="B16" s="60">
        <v>1923</v>
      </c>
      <c r="C16" s="7">
        <v>10687</v>
      </c>
      <c r="D16" s="4">
        <v>5214</v>
      </c>
      <c r="E16" s="47">
        <f t="shared" si="1"/>
        <v>15901</v>
      </c>
      <c r="F16" s="65">
        <f t="shared" si="0"/>
        <v>0.67209609458524622</v>
      </c>
      <c r="G16" s="5">
        <v>21328</v>
      </c>
      <c r="H16" s="13">
        <v>23269</v>
      </c>
      <c r="I16" s="15">
        <f t="shared" si="2"/>
        <v>44597</v>
      </c>
      <c r="J16" s="8">
        <v>1923</v>
      </c>
      <c r="K16" s="42"/>
      <c r="L16" s="42"/>
    </row>
    <row r="17" spans="2:12" x14ac:dyDescent="0.2">
      <c r="B17" s="74" t="s">
        <v>62</v>
      </c>
      <c r="C17" s="7">
        <f>SUM(C7:C16)</f>
        <v>102853</v>
      </c>
      <c r="D17" s="4">
        <f>SUM(D7:D16)</f>
        <v>48099</v>
      </c>
      <c r="E17" s="47">
        <f>SUM(E7:E16)</f>
        <v>150952</v>
      </c>
      <c r="F17" s="65">
        <f>C17/E17</f>
        <v>0.68136228734962112</v>
      </c>
      <c r="G17" s="67">
        <f>AVERAGE(G7:G16)</f>
        <v>19084.599999999999</v>
      </c>
      <c r="H17" s="67">
        <f t="shared" ref="H17:I17" si="3">AVERAGE(H7:H16)</f>
        <v>22234.6</v>
      </c>
      <c r="I17" s="67">
        <f t="shared" si="3"/>
        <v>41319.199999999997</v>
      </c>
      <c r="J17" s="66" t="s">
        <v>66</v>
      </c>
      <c r="K17" s="42"/>
      <c r="L17" s="42"/>
    </row>
    <row r="18" spans="2:12" outlineLevel="1" x14ac:dyDescent="0.2">
      <c r="B18" s="60">
        <v>1924</v>
      </c>
      <c r="C18" s="7">
        <v>10946</v>
      </c>
      <c r="D18" s="4">
        <v>5415</v>
      </c>
      <c r="E18" s="47">
        <f t="shared" si="1"/>
        <v>16361</v>
      </c>
      <c r="F18" s="65">
        <f t="shared" ref="F18:F34" si="4">C18/E18</f>
        <v>0.66903001039056298</v>
      </c>
      <c r="G18" s="5">
        <v>21508</v>
      </c>
      <c r="H18" s="13">
        <v>23407</v>
      </c>
      <c r="I18" s="15">
        <f t="shared" si="2"/>
        <v>44915</v>
      </c>
      <c r="J18" s="8">
        <v>1924</v>
      </c>
      <c r="K18" s="42"/>
      <c r="L18" s="42"/>
    </row>
    <row r="19" spans="2:12" outlineLevel="1" x14ac:dyDescent="0.2">
      <c r="B19" s="60">
        <v>1925</v>
      </c>
      <c r="C19" s="7">
        <v>11110</v>
      </c>
      <c r="D19" s="4">
        <v>5513</v>
      </c>
      <c r="E19" s="47">
        <f t="shared" si="1"/>
        <v>16623</v>
      </c>
      <c r="F19" s="65">
        <f t="shared" si="4"/>
        <v>0.66835107982915243</v>
      </c>
      <c r="G19" s="5">
        <v>21567</v>
      </c>
      <c r="H19" s="13">
        <v>23492</v>
      </c>
      <c r="I19" s="15">
        <f t="shared" si="2"/>
        <v>45059</v>
      </c>
      <c r="J19" s="8">
        <v>1925</v>
      </c>
      <c r="K19" s="42"/>
      <c r="L19" s="42"/>
    </row>
    <row r="20" spans="2:12" outlineLevel="1" x14ac:dyDescent="0.2">
      <c r="B20" s="60">
        <v>1926</v>
      </c>
      <c r="C20" s="7">
        <v>11427</v>
      </c>
      <c r="D20" s="4">
        <v>5640</v>
      </c>
      <c r="E20" s="47">
        <f t="shared" si="1"/>
        <v>17067</v>
      </c>
      <c r="F20" s="65">
        <f t="shared" si="4"/>
        <v>0.66953770434171211</v>
      </c>
      <c r="G20" s="5">
        <v>21662</v>
      </c>
      <c r="H20" s="13">
        <v>23570</v>
      </c>
      <c r="I20" s="15">
        <f t="shared" si="2"/>
        <v>45232</v>
      </c>
      <c r="J20" s="8">
        <v>1926</v>
      </c>
      <c r="K20" s="42"/>
      <c r="L20" s="42"/>
    </row>
    <row r="21" spans="2:12" outlineLevel="1" x14ac:dyDescent="0.2">
      <c r="B21" s="60">
        <v>1927</v>
      </c>
      <c r="C21" s="7">
        <v>11607</v>
      </c>
      <c r="D21" s="4">
        <v>5747</v>
      </c>
      <c r="E21" s="47">
        <f t="shared" si="1"/>
        <v>17354</v>
      </c>
      <c r="F21" s="65">
        <f t="shared" si="4"/>
        <v>0.66883715569897428</v>
      </c>
      <c r="G21" s="5">
        <v>21733</v>
      </c>
      <c r="H21" s="13">
        <v>23656</v>
      </c>
      <c r="I21" s="15">
        <f t="shared" si="2"/>
        <v>45389</v>
      </c>
      <c r="J21" s="8">
        <v>1927</v>
      </c>
      <c r="K21" s="42"/>
      <c r="L21" s="42"/>
    </row>
    <row r="22" spans="2:12" outlineLevel="1" x14ac:dyDescent="0.2">
      <c r="B22" s="60">
        <v>1928</v>
      </c>
      <c r="C22" s="7">
        <v>11901</v>
      </c>
      <c r="D22" s="4">
        <v>5985</v>
      </c>
      <c r="E22" s="47">
        <f t="shared" si="1"/>
        <v>17886</v>
      </c>
      <c r="F22" s="65">
        <f t="shared" si="4"/>
        <v>0.66538074471653808</v>
      </c>
      <c r="G22" s="5">
        <v>21823</v>
      </c>
      <c r="H22" s="13">
        <v>24024</v>
      </c>
      <c r="I22" s="15">
        <f t="shared" si="2"/>
        <v>45847</v>
      </c>
      <c r="J22" s="8">
        <v>1928</v>
      </c>
      <c r="K22" s="42"/>
      <c r="L22" s="42"/>
    </row>
    <row r="23" spans="2:12" outlineLevel="1" x14ac:dyDescent="0.2">
      <c r="B23" s="60">
        <v>1929</v>
      </c>
      <c r="C23" s="7">
        <v>12064</v>
      </c>
      <c r="D23" s="4">
        <v>6097</v>
      </c>
      <c r="E23" s="47">
        <f t="shared" si="1"/>
        <v>18161</v>
      </c>
      <c r="F23" s="65">
        <f t="shared" si="4"/>
        <v>0.66428060128847533</v>
      </c>
      <c r="G23" s="5">
        <v>21877</v>
      </c>
      <c r="H23" s="13">
        <v>23796</v>
      </c>
      <c r="I23" s="15">
        <f t="shared" si="2"/>
        <v>45673</v>
      </c>
      <c r="J23" s="8">
        <v>1929</v>
      </c>
      <c r="K23" s="42"/>
      <c r="L23" s="42"/>
    </row>
    <row r="24" spans="2:12" outlineLevel="1" x14ac:dyDescent="0.2">
      <c r="B24" s="60">
        <v>1930</v>
      </c>
      <c r="C24" s="7">
        <v>12326</v>
      </c>
      <c r="D24" s="4">
        <v>6199</v>
      </c>
      <c r="E24" s="47">
        <f t="shared" si="1"/>
        <v>18525</v>
      </c>
      <c r="F24" s="65">
        <f t="shared" si="4"/>
        <v>0.66537112010796218</v>
      </c>
      <c r="G24" s="5">
        <v>21986</v>
      </c>
      <c r="H24" s="13">
        <v>23880</v>
      </c>
      <c r="I24" s="15">
        <f t="shared" si="2"/>
        <v>45866</v>
      </c>
      <c r="J24" s="8">
        <v>1930</v>
      </c>
      <c r="K24" s="42"/>
      <c r="L24" s="42"/>
    </row>
    <row r="25" spans="2:12" outlineLevel="1" x14ac:dyDescent="0.2">
      <c r="B25" s="60">
        <v>1931</v>
      </c>
      <c r="C25" s="7">
        <v>12469</v>
      </c>
      <c r="D25" s="4">
        <v>6239</v>
      </c>
      <c r="E25" s="47">
        <f t="shared" si="1"/>
        <v>18708</v>
      </c>
      <c r="F25" s="65">
        <f t="shared" si="4"/>
        <v>0.66650630746204831</v>
      </c>
      <c r="G25" s="5">
        <v>22087</v>
      </c>
      <c r="H25" s="13">
        <v>23987</v>
      </c>
      <c r="I25" s="15">
        <f t="shared" si="2"/>
        <v>46074</v>
      </c>
      <c r="J25" s="8">
        <v>1931</v>
      </c>
      <c r="K25" s="42"/>
      <c r="L25" s="42"/>
    </row>
    <row r="26" spans="2:12" outlineLevel="1" x14ac:dyDescent="0.2">
      <c r="B26" s="60">
        <v>1932</v>
      </c>
      <c r="C26" s="7">
        <v>12566</v>
      </c>
      <c r="D26" s="4">
        <v>6258</v>
      </c>
      <c r="E26" s="47">
        <f t="shared" si="1"/>
        <v>18824</v>
      </c>
      <c r="F26" s="65">
        <f t="shared" si="4"/>
        <v>0.66755206119846999</v>
      </c>
      <c r="G26" s="5">
        <v>22235</v>
      </c>
      <c r="H26" s="13">
        <v>24100</v>
      </c>
      <c r="I26" s="15">
        <f t="shared" si="2"/>
        <v>46335</v>
      </c>
      <c r="J26" s="8">
        <v>1932</v>
      </c>
      <c r="K26" s="42"/>
      <c r="L26" s="42"/>
    </row>
    <row r="27" spans="2:12" outlineLevel="1" x14ac:dyDescent="0.2">
      <c r="B27" s="60">
        <v>1933</v>
      </c>
      <c r="C27" s="7">
        <v>12463</v>
      </c>
      <c r="D27" s="4">
        <v>6228</v>
      </c>
      <c r="E27" s="47">
        <f t="shared" si="1"/>
        <v>18691</v>
      </c>
      <c r="F27" s="65">
        <f t="shared" si="4"/>
        <v>0.66679150393237385</v>
      </c>
      <c r="G27" s="5">
        <v>22332</v>
      </c>
      <c r="H27" s="13">
        <v>24189</v>
      </c>
      <c r="I27" s="15">
        <f t="shared" si="2"/>
        <v>46521</v>
      </c>
      <c r="J27" s="8">
        <v>1933</v>
      </c>
      <c r="K27" s="42"/>
      <c r="L27" s="42"/>
    </row>
    <row r="28" spans="2:12" x14ac:dyDescent="0.2">
      <c r="B28" s="75" t="s">
        <v>63</v>
      </c>
      <c r="C28" s="7">
        <f>SUM(C18:C27)</f>
        <v>118879</v>
      </c>
      <c r="D28" s="4">
        <f t="shared" ref="D28:E28" si="5">SUM(D18:D27)</f>
        <v>59321</v>
      </c>
      <c r="E28" s="13">
        <f t="shared" si="5"/>
        <v>178200</v>
      </c>
      <c r="F28" s="65">
        <f t="shared" si="4"/>
        <v>0.66710998877665539</v>
      </c>
      <c r="G28" s="70">
        <f>AVERAGE(G18:G27)</f>
        <v>21881</v>
      </c>
      <c r="H28" s="71">
        <f>MAX(H18:H27)</f>
        <v>24189</v>
      </c>
      <c r="I28" s="72">
        <f>MAX(I18:I27)</f>
        <v>46521</v>
      </c>
      <c r="J28" s="68" t="s">
        <v>67</v>
      </c>
      <c r="K28" s="42"/>
      <c r="L28" s="42"/>
    </row>
    <row r="29" spans="2:12" outlineLevel="1" x14ac:dyDescent="0.2">
      <c r="B29" s="62">
        <v>1934</v>
      </c>
      <c r="C29" s="7">
        <v>12522</v>
      </c>
      <c r="D29" s="4">
        <v>6273</v>
      </c>
      <c r="E29" s="63">
        <f t="shared" si="1"/>
        <v>18795</v>
      </c>
      <c r="F29" s="65">
        <f t="shared" si="4"/>
        <v>0.66624102154828413</v>
      </c>
      <c r="G29" s="5">
        <v>22403</v>
      </c>
      <c r="H29" s="13">
        <v>24263</v>
      </c>
      <c r="I29" s="15">
        <f t="shared" si="2"/>
        <v>46666</v>
      </c>
      <c r="J29" s="8">
        <v>1934</v>
      </c>
      <c r="K29" s="42"/>
      <c r="L29" s="42"/>
    </row>
    <row r="30" spans="2:12" outlineLevel="1" x14ac:dyDescent="0.2">
      <c r="B30" s="62">
        <v>1935</v>
      </c>
      <c r="C30" s="7">
        <v>12705</v>
      </c>
      <c r="D30" s="4">
        <v>6347</v>
      </c>
      <c r="E30" s="47">
        <f t="shared" si="1"/>
        <v>19052</v>
      </c>
      <c r="F30" s="65">
        <f t="shared" si="4"/>
        <v>0.66685912240184753</v>
      </c>
      <c r="G30" s="5">
        <v>22504</v>
      </c>
      <c r="H30" s="13">
        <v>24364</v>
      </c>
      <c r="I30" s="15">
        <f t="shared" si="2"/>
        <v>46868</v>
      </c>
      <c r="J30" s="8">
        <v>1935</v>
      </c>
      <c r="K30" s="42"/>
      <c r="L30" s="42"/>
    </row>
    <row r="31" spans="2:12" outlineLevel="1" x14ac:dyDescent="0.2">
      <c r="B31" s="62">
        <v>1936</v>
      </c>
      <c r="C31" s="7">
        <v>13246</v>
      </c>
      <c r="D31" s="4">
        <v>6573</v>
      </c>
      <c r="E31" s="47">
        <f t="shared" si="1"/>
        <v>19819</v>
      </c>
      <c r="F31" s="65">
        <f t="shared" si="4"/>
        <v>0.6683485544174782</v>
      </c>
      <c r="G31" s="5">
        <v>22605</v>
      </c>
      <c r="H31" s="13">
        <v>24476</v>
      </c>
      <c r="I31" s="15">
        <f t="shared" si="2"/>
        <v>47081</v>
      </c>
      <c r="J31" s="8">
        <v>1936</v>
      </c>
      <c r="K31" s="42"/>
      <c r="L31" s="42"/>
    </row>
    <row r="32" spans="2:12" outlineLevel="1" x14ac:dyDescent="0.2">
      <c r="B32" s="60">
        <v>1937</v>
      </c>
      <c r="C32" s="7">
        <v>13546</v>
      </c>
      <c r="D32" s="4">
        <v>6735</v>
      </c>
      <c r="E32" s="47">
        <f t="shared" si="1"/>
        <v>20281</v>
      </c>
      <c r="F32" s="65">
        <f t="shared" si="4"/>
        <v>0.66791578324540213</v>
      </c>
      <c r="G32" s="5">
        <v>22726</v>
      </c>
      <c r="H32" s="13">
        <v>24563</v>
      </c>
      <c r="I32" s="15">
        <f t="shared" si="2"/>
        <v>47289</v>
      </c>
      <c r="J32" s="8">
        <v>1937</v>
      </c>
      <c r="K32" s="42"/>
      <c r="L32" s="42"/>
    </row>
    <row r="33" spans="2:12" outlineLevel="1" x14ac:dyDescent="0.2">
      <c r="B33" s="60">
        <v>1938</v>
      </c>
      <c r="C33" s="7">
        <v>14303</v>
      </c>
      <c r="D33" s="4">
        <v>7285</v>
      </c>
      <c r="E33" s="47">
        <f t="shared" si="1"/>
        <v>21588</v>
      </c>
      <c r="F33" s="65">
        <f t="shared" si="4"/>
        <v>0.66254400592921991</v>
      </c>
      <c r="G33" s="5">
        <v>22822</v>
      </c>
      <c r="H33" s="13">
        <v>24762</v>
      </c>
      <c r="I33" s="15">
        <f t="shared" si="2"/>
        <v>47584</v>
      </c>
      <c r="J33" s="8">
        <v>1938</v>
      </c>
      <c r="K33" s="42"/>
      <c r="L33" s="42"/>
    </row>
    <row r="34" spans="2:12" x14ac:dyDescent="0.2">
      <c r="B34" s="76" t="s">
        <v>64</v>
      </c>
      <c r="C34" s="21">
        <f>SUM(C29:C33)</f>
        <v>66322</v>
      </c>
      <c r="D34" s="21">
        <f t="shared" ref="D34:E34" si="6">SUM(D29:D33)</f>
        <v>33213</v>
      </c>
      <c r="E34" s="21">
        <f t="shared" si="6"/>
        <v>99535</v>
      </c>
      <c r="F34" s="65">
        <f t="shared" si="4"/>
        <v>0.66631838046918168</v>
      </c>
      <c r="G34" s="73">
        <f>MIN(G29:G33)</f>
        <v>22403</v>
      </c>
      <c r="H34" s="73">
        <f t="shared" ref="H34:I34" si="7">MIN(H29:H33)</f>
        <v>24263</v>
      </c>
      <c r="I34" s="73">
        <f t="shared" si="7"/>
        <v>46666</v>
      </c>
      <c r="J34" s="69" t="s">
        <v>68</v>
      </c>
      <c r="K34" s="21"/>
      <c r="L34" s="21"/>
    </row>
    <row r="35" spans="2:12" x14ac:dyDescent="0.2">
      <c r="B35" s="64" t="s">
        <v>65</v>
      </c>
      <c r="C35">
        <f>SUM(C17+C28+C34)</f>
        <v>288054</v>
      </c>
      <c r="D35">
        <f t="shared" ref="D35:E35" si="8">SUM(D17+D28+D34)</f>
        <v>140633</v>
      </c>
      <c r="E35">
        <f t="shared" si="8"/>
        <v>428687</v>
      </c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E6" sqref="E6"/>
    </sheetView>
  </sheetViews>
  <sheetFormatPr defaultRowHeight="12.75" x14ac:dyDescent="0.2"/>
  <cols>
    <col min="2" max="2" width="9.140625" style="1"/>
    <col min="3" max="3" width="11.42578125" customWidth="1"/>
    <col min="4" max="4" width="14.140625" customWidth="1"/>
    <col min="5" max="7" width="12.5703125" customWidth="1"/>
    <col min="8" max="8" width="13.7109375" customWidth="1"/>
  </cols>
  <sheetData>
    <row r="2" spans="2:8" x14ac:dyDescent="0.2">
      <c r="B2" s="1" t="s">
        <v>56</v>
      </c>
    </row>
    <row r="4" spans="2:8" x14ac:dyDescent="0.2">
      <c r="B4" s="1" t="s">
        <v>12</v>
      </c>
    </row>
    <row r="5" spans="2:8" s="10" customFormat="1" ht="50.25" customHeight="1" x14ac:dyDescent="0.2">
      <c r="B5" s="17"/>
      <c r="C5" s="11" t="s">
        <v>10</v>
      </c>
      <c r="D5" s="11" t="s">
        <v>11</v>
      </c>
      <c r="E5" s="11" t="s">
        <v>0</v>
      </c>
      <c r="F5" s="17"/>
      <c r="G5" s="11" t="s">
        <v>45</v>
      </c>
      <c r="H5" s="11" t="s">
        <v>46</v>
      </c>
    </row>
    <row r="6" spans="2:8" x14ac:dyDescent="0.2">
      <c r="B6" s="12">
        <v>1918</v>
      </c>
      <c r="C6" s="14">
        <v>1724</v>
      </c>
      <c r="D6" s="14">
        <v>1453</v>
      </c>
      <c r="E6" s="44"/>
      <c r="F6" s="12">
        <v>1918</v>
      </c>
      <c r="G6" s="41"/>
      <c r="H6" s="41"/>
    </row>
    <row r="7" spans="2:8" x14ac:dyDescent="0.2">
      <c r="B7" s="8">
        <v>1919</v>
      </c>
      <c r="C7" s="15">
        <v>1879</v>
      </c>
      <c r="D7" s="15">
        <v>1480</v>
      </c>
      <c r="E7" s="45"/>
      <c r="F7" s="8">
        <v>1919</v>
      </c>
      <c r="G7" s="42"/>
      <c r="H7" s="42"/>
    </row>
    <row r="8" spans="2:8" x14ac:dyDescent="0.2">
      <c r="B8" s="8">
        <v>1920</v>
      </c>
      <c r="C8" s="15">
        <v>2278</v>
      </c>
      <c r="D8" s="15">
        <v>937</v>
      </c>
      <c r="E8" s="45"/>
      <c r="F8" s="8">
        <v>1920</v>
      </c>
      <c r="G8" s="42"/>
      <c r="H8" s="42"/>
    </row>
    <row r="9" spans="2:8" x14ac:dyDescent="0.2">
      <c r="B9" s="8">
        <v>1921</v>
      </c>
      <c r="C9" s="15">
        <v>2328</v>
      </c>
      <c r="D9" s="15">
        <v>1050</v>
      </c>
      <c r="E9" s="45"/>
      <c r="F9" s="8">
        <v>1921</v>
      </c>
      <c r="G9" s="42"/>
      <c r="H9" s="42"/>
    </row>
    <row r="10" spans="2:8" x14ac:dyDescent="0.2">
      <c r="B10" s="8">
        <v>1922</v>
      </c>
      <c r="C10" s="15">
        <v>2017</v>
      </c>
      <c r="D10" s="15">
        <v>1491</v>
      </c>
      <c r="E10" s="45"/>
      <c r="F10" s="8">
        <v>1922</v>
      </c>
      <c r="G10" s="42"/>
      <c r="H10" s="42"/>
    </row>
    <row r="11" spans="2:8" x14ac:dyDescent="0.2">
      <c r="B11" s="8">
        <v>1923</v>
      </c>
      <c r="C11" s="15">
        <v>2017</v>
      </c>
      <c r="D11" s="15">
        <v>1618</v>
      </c>
      <c r="E11" s="45"/>
      <c r="F11" s="8">
        <v>1923</v>
      </c>
      <c r="G11" s="42"/>
      <c r="H11" s="42"/>
    </row>
    <row r="12" spans="2:8" x14ac:dyDescent="0.2">
      <c r="B12" s="8">
        <v>1924</v>
      </c>
      <c r="C12" s="15">
        <v>2083</v>
      </c>
      <c r="D12" s="15">
        <v>1643</v>
      </c>
      <c r="E12" s="45"/>
      <c r="F12" s="8">
        <v>1924</v>
      </c>
      <c r="G12" s="42"/>
      <c r="H12" s="42"/>
    </row>
    <row r="13" spans="2:8" x14ac:dyDescent="0.2">
      <c r="B13" s="8">
        <v>1925</v>
      </c>
      <c r="C13" s="15">
        <v>2181</v>
      </c>
      <c r="D13" s="15">
        <v>1697</v>
      </c>
      <c r="E13" s="45"/>
      <c r="F13" s="8">
        <v>1925</v>
      </c>
      <c r="G13" s="42"/>
      <c r="H13" s="42"/>
    </row>
    <row r="14" spans="2:8" x14ac:dyDescent="0.2">
      <c r="B14" s="8">
        <v>1926</v>
      </c>
      <c r="C14" s="15">
        <v>2230</v>
      </c>
      <c r="D14" s="15">
        <v>1733</v>
      </c>
      <c r="E14" s="45"/>
      <c r="F14" s="8">
        <v>1926</v>
      </c>
      <c r="G14" s="42"/>
      <c r="H14" s="42"/>
    </row>
    <row r="15" spans="2:8" x14ac:dyDescent="0.2">
      <c r="B15" s="8">
        <v>1927</v>
      </c>
      <c r="C15" s="15">
        <v>2280</v>
      </c>
      <c r="D15" s="15">
        <v>1761</v>
      </c>
      <c r="E15" s="45"/>
      <c r="F15" s="8">
        <v>1927</v>
      </c>
      <c r="G15" s="42"/>
      <c r="H15" s="42"/>
    </row>
    <row r="16" spans="2:8" x14ac:dyDescent="0.2">
      <c r="B16" s="8">
        <v>1928</v>
      </c>
      <c r="C16" s="15">
        <v>2315</v>
      </c>
      <c r="D16" s="15">
        <v>1816</v>
      </c>
      <c r="E16" s="45"/>
      <c r="F16" s="8">
        <v>1928</v>
      </c>
      <c r="G16" s="42"/>
      <c r="H16" s="42"/>
    </row>
    <row r="17" spans="2:8" x14ac:dyDescent="0.2">
      <c r="B17" s="8">
        <v>1929</v>
      </c>
      <c r="C17" s="15">
        <v>2616</v>
      </c>
      <c r="D17" s="15">
        <v>2279</v>
      </c>
      <c r="E17" s="45"/>
      <c r="F17" s="8">
        <v>1929</v>
      </c>
      <c r="G17" s="42"/>
      <c r="H17" s="42"/>
    </row>
    <row r="18" spans="2:8" x14ac:dyDescent="0.2">
      <c r="B18" s="8">
        <v>1930</v>
      </c>
      <c r="C18" s="15">
        <v>2606</v>
      </c>
      <c r="D18" s="15">
        <v>2233</v>
      </c>
      <c r="E18" s="45"/>
      <c r="F18" s="8">
        <v>1930</v>
      </c>
      <c r="G18" s="42"/>
      <c r="H18" s="42"/>
    </row>
    <row r="19" spans="2:8" x14ac:dyDescent="0.2">
      <c r="B19" s="8">
        <v>1931</v>
      </c>
      <c r="C19" s="15">
        <v>2680</v>
      </c>
      <c r="D19" s="15">
        <v>2267</v>
      </c>
      <c r="E19" s="45"/>
      <c r="F19" s="8">
        <v>1931</v>
      </c>
      <c r="G19" s="42"/>
      <c r="H19" s="42"/>
    </row>
    <row r="20" spans="2:8" x14ac:dyDescent="0.2">
      <c r="B20" s="8">
        <v>1932</v>
      </c>
      <c r="C20" s="15">
        <v>2708</v>
      </c>
      <c r="D20" s="15">
        <v>2327</v>
      </c>
      <c r="E20" s="45"/>
      <c r="F20" s="8">
        <v>1932</v>
      </c>
      <c r="G20" s="42"/>
      <c r="H20" s="42"/>
    </row>
    <row r="21" spans="2:8" x14ac:dyDescent="0.2">
      <c r="B21" s="8">
        <v>1933</v>
      </c>
      <c r="C21" s="15">
        <v>2737</v>
      </c>
      <c r="D21" s="15">
        <v>2276</v>
      </c>
      <c r="E21" s="45"/>
      <c r="F21" s="8">
        <v>1933</v>
      </c>
      <c r="G21" s="42"/>
      <c r="H21" s="42"/>
    </row>
    <row r="22" spans="2:8" x14ac:dyDescent="0.2">
      <c r="B22" s="8">
        <v>1934</v>
      </c>
      <c r="C22" s="15">
        <v>2809</v>
      </c>
      <c r="D22" s="15">
        <v>2289</v>
      </c>
      <c r="E22" s="45"/>
      <c r="F22" s="8">
        <v>1934</v>
      </c>
      <c r="G22" s="42"/>
      <c r="H22" s="42"/>
    </row>
    <row r="23" spans="2:8" x14ac:dyDescent="0.2">
      <c r="B23" s="8">
        <v>1935</v>
      </c>
      <c r="C23" s="15">
        <v>2901</v>
      </c>
      <c r="D23" s="15">
        <v>2294</v>
      </c>
      <c r="E23" s="45"/>
      <c r="F23" s="8">
        <v>1935</v>
      </c>
      <c r="G23" s="42"/>
      <c r="H23" s="42"/>
    </row>
    <row r="24" spans="2:8" x14ac:dyDescent="0.2">
      <c r="B24" s="8">
        <v>1936</v>
      </c>
      <c r="C24" s="15">
        <v>3115</v>
      </c>
      <c r="D24" s="15">
        <v>2165</v>
      </c>
      <c r="E24" s="45"/>
      <c r="F24" s="8">
        <v>1936</v>
      </c>
      <c r="G24" s="42"/>
      <c r="H24" s="42"/>
    </row>
    <row r="25" spans="2:8" x14ac:dyDescent="0.2">
      <c r="B25" s="8">
        <v>1937</v>
      </c>
      <c r="C25" s="15">
        <v>3320</v>
      </c>
      <c r="D25" s="15">
        <v>2030</v>
      </c>
      <c r="E25" s="45"/>
      <c r="F25" s="8">
        <v>1937</v>
      </c>
      <c r="G25" s="42"/>
      <c r="H25" s="42"/>
    </row>
    <row r="26" spans="2:8" x14ac:dyDescent="0.2">
      <c r="B26" s="9">
        <v>1938</v>
      </c>
      <c r="C26" s="16">
        <v>3451</v>
      </c>
      <c r="D26" s="16">
        <v>2022</v>
      </c>
      <c r="E26" s="46"/>
      <c r="F26" s="9">
        <v>1938</v>
      </c>
      <c r="G26" s="43"/>
      <c r="H26" s="4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/>
  </sheetViews>
  <sheetFormatPr defaultRowHeight="12.75" x14ac:dyDescent="0.2"/>
  <cols>
    <col min="5" max="5" width="10.85546875" customWidth="1"/>
    <col min="6" max="6" width="15" customWidth="1"/>
  </cols>
  <sheetData>
    <row r="2" spans="2:7" x14ac:dyDescent="0.2">
      <c r="B2" s="1" t="s">
        <v>49</v>
      </c>
    </row>
    <row r="3" spans="2:7" x14ac:dyDescent="0.2">
      <c r="B3" s="1" t="s">
        <v>57</v>
      </c>
    </row>
    <row r="4" spans="2:7" x14ac:dyDescent="0.2">
      <c r="B4" s="1"/>
    </row>
    <row r="5" spans="2:7" ht="70.5" customHeight="1" x14ac:dyDescent="0.2">
      <c r="B5" s="22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 x14ac:dyDescent="0.2">
      <c r="B6" s="8">
        <v>1920</v>
      </c>
      <c r="C6" s="24">
        <v>0.6</v>
      </c>
      <c r="D6" s="24"/>
      <c r="E6" s="24"/>
      <c r="F6" s="31"/>
      <c r="G6" s="27">
        <f>SUM(C6:F6)</f>
        <v>0.6</v>
      </c>
    </row>
    <row r="7" spans="2:7" x14ac:dyDescent="0.2">
      <c r="B7" s="8">
        <v>1921</v>
      </c>
      <c r="C7" s="25">
        <v>15.6</v>
      </c>
      <c r="D7" s="25"/>
      <c r="E7" s="25"/>
      <c r="F7" s="32"/>
      <c r="G7" s="28">
        <f t="shared" ref="G7:G25" si="0">SUM(C7:F7)</f>
        <v>15.6</v>
      </c>
    </row>
    <row r="8" spans="2:7" x14ac:dyDescent="0.2">
      <c r="B8" s="8">
        <v>1922</v>
      </c>
      <c r="C8" s="25">
        <v>80.8</v>
      </c>
      <c r="D8" s="25"/>
      <c r="E8" s="25"/>
      <c r="F8" s="32"/>
      <c r="G8" s="28">
        <f t="shared" si="0"/>
        <v>80.8</v>
      </c>
    </row>
    <row r="9" spans="2:7" x14ac:dyDescent="0.2">
      <c r="B9" s="8">
        <v>1923</v>
      </c>
      <c r="C9" s="25">
        <v>57.5</v>
      </c>
      <c r="D9" s="25"/>
      <c r="E9" s="25"/>
      <c r="F9" s="32"/>
      <c r="G9" s="28">
        <f t="shared" si="0"/>
        <v>57.5</v>
      </c>
    </row>
    <row r="10" spans="2:7" x14ac:dyDescent="0.2">
      <c r="B10" s="8">
        <v>1924</v>
      </c>
      <c r="C10" s="25">
        <v>10.5</v>
      </c>
      <c r="D10" s="25">
        <v>3.8</v>
      </c>
      <c r="E10" s="25"/>
      <c r="F10" s="32"/>
      <c r="G10" s="28">
        <f t="shared" si="0"/>
        <v>14.3</v>
      </c>
    </row>
    <row r="11" spans="2:7" x14ac:dyDescent="0.2">
      <c r="B11" s="8">
        <v>1925</v>
      </c>
      <c r="C11" s="25">
        <v>2.9</v>
      </c>
      <c r="D11" s="25">
        <v>15.3</v>
      </c>
      <c r="E11" s="25">
        <v>2.5</v>
      </c>
      <c r="F11" s="32"/>
      <c r="G11" s="28">
        <f t="shared" si="0"/>
        <v>20.7</v>
      </c>
    </row>
    <row r="12" spans="2:7" x14ac:dyDescent="0.2">
      <c r="B12" s="8">
        <v>1926</v>
      </c>
      <c r="C12" s="25">
        <v>1.1000000000000001</v>
      </c>
      <c r="D12" s="25">
        <v>16.2</v>
      </c>
      <c r="E12" s="25">
        <v>26.9</v>
      </c>
      <c r="F12" s="32"/>
      <c r="G12" s="28">
        <f t="shared" si="0"/>
        <v>44.2</v>
      </c>
    </row>
    <row r="13" spans="2:7" x14ac:dyDescent="0.2">
      <c r="B13" s="8">
        <v>1927</v>
      </c>
      <c r="C13" s="25">
        <v>0.9</v>
      </c>
      <c r="D13" s="25">
        <v>14.1</v>
      </c>
      <c r="E13" s="25">
        <v>59.1</v>
      </c>
      <c r="F13" s="32"/>
      <c r="G13" s="28">
        <f t="shared" si="0"/>
        <v>74.099999999999994</v>
      </c>
    </row>
    <row r="14" spans="2:7" x14ac:dyDescent="0.2">
      <c r="B14" s="8">
        <v>1928</v>
      </c>
      <c r="C14" s="25">
        <v>0.2</v>
      </c>
      <c r="D14" s="25">
        <v>13.8</v>
      </c>
      <c r="E14" s="25">
        <v>90.1</v>
      </c>
      <c r="F14" s="32"/>
      <c r="G14" s="28">
        <f t="shared" si="0"/>
        <v>104.1</v>
      </c>
    </row>
    <row r="15" spans="2:7" x14ac:dyDescent="0.2">
      <c r="B15" s="8">
        <v>1929</v>
      </c>
      <c r="C15" s="25"/>
      <c r="D15" s="25">
        <v>5.0999999999999996</v>
      </c>
      <c r="E15" s="25">
        <v>50.6</v>
      </c>
      <c r="F15" s="32"/>
      <c r="G15" s="28">
        <f t="shared" si="0"/>
        <v>55.7</v>
      </c>
    </row>
    <row r="16" spans="2:7" x14ac:dyDescent="0.2">
      <c r="B16" s="8">
        <v>1930</v>
      </c>
      <c r="C16" s="25"/>
      <c r="D16" s="25">
        <v>5.6</v>
      </c>
      <c r="E16" s="25">
        <v>54.6</v>
      </c>
      <c r="F16" s="32">
        <v>1.6</v>
      </c>
      <c r="G16" s="28">
        <f t="shared" si="0"/>
        <v>61.800000000000004</v>
      </c>
    </row>
    <row r="17" spans="2:7" x14ac:dyDescent="0.2">
      <c r="B17" s="8">
        <v>1931</v>
      </c>
      <c r="C17" s="25"/>
      <c r="D17" s="25"/>
      <c r="E17" s="25">
        <v>52.5</v>
      </c>
      <c r="F17" s="32">
        <v>3.4</v>
      </c>
      <c r="G17" s="28">
        <f t="shared" si="0"/>
        <v>55.9</v>
      </c>
    </row>
    <row r="18" spans="2:7" x14ac:dyDescent="0.2">
      <c r="B18" s="8">
        <v>1932</v>
      </c>
      <c r="C18" s="25"/>
      <c r="D18" s="25"/>
      <c r="E18" s="25">
        <v>65.2</v>
      </c>
      <c r="F18" s="32">
        <v>4.9000000000000004</v>
      </c>
      <c r="G18" s="28">
        <f t="shared" si="0"/>
        <v>70.100000000000009</v>
      </c>
    </row>
    <row r="19" spans="2:7" x14ac:dyDescent="0.2">
      <c r="B19" s="8">
        <v>1933</v>
      </c>
      <c r="C19" s="25"/>
      <c r="D19" s="25">
        <v>1.4</v>
      </c>
      <c r="E19" s="25">
        <v>47.1</v>
      </c>
      <c r="F19" s="32">
        <v>7.4</v>
      </c>
      <c r="G19" s="28">
        <f t="shared" si="0"/>
        <v>55.9</v>
      </c>
    </row>
    <row r="20" spans="2:7" x14ac:dyDescent="0.2">
      <c r="B20" s="8">
        <v>1934</v>
      </c>
      <c r="C20" s="25"/>
      <c r="D20" s="25"/>
      <c r="E20" s="25">
        <v>44.8</v>
      </c>
      <c r="F20" s="32">
        <v>11.2</v>
      </c>
      <c r="G20" s="28">
        <f t="shared" si="0"/>
        <v>56</v>
      </c>
    </row>
    <row r="21" spans="2:7" x14ac:dyDescent="0.2">
      <c r="B21" s="8">
        <v>1935</v>
      </c>
      <c r="C21" s="25"/>
      <c r="D21" s="25"/>
      <c r="E21" s="25">
        <v>11.1</v>
      </c>
      <c r="F21" s="32">
        <v>29.1</v>
      </c>
      <c r="G21" s="28">
        <f t="shared" si="0"/>
        <v>40.200000000000003</v>
      </c>
    </row>
    <row r="22" spans="2:7" x14ac:dyDescent="0.2">
      <c r="B22" s="8">
        <v>1936</v>
      </c>
      <c r="C22" s="25"/>
      <c r="D22" s="25"/>
      <c r="E22" s="25"/>
      <c r="F22" s="32">
        <v>53.5</v>
      </c>
      <c r="G22" s="28">
        <f t="shared" si="0"/>
        <v>53.5</v>
      </c>
    </row>
    <row r="23" spans="2:7" x14ac:dyDescent="0.2">
      <c r="B23" s="8">
        <v>1937</v>
      </c>
      <c r="C23" s="25"/>
      <c r="D23" s="25"/>
      <c r="E23" s="25"/>
      <c r="F23" s="32">
        <v>71.8</v>
      </c>
      <c r="G23" s="28">
        <f t="shared" si="0"/>
        <v>71.8</v>
      </c>
    </row>
    <row r="24" spans="2:7" x14ac:dyDescent="0.2">
      <c r="B24" s="8">
        <v>1938</v>
      </c>
      <c r="C24" s="25"/>
      <c r="D24" s="25"/>
      <c r="E24" s="25"/>
      <c r="F24" s="32">
        <v>78</v>
      </c>
      <c r="G24" s="28">
        <f t="shared" si="0"/>
        <v>78</v>
      </c>
    </row>
    <row r="25" spans="2:7" x14ac:dyDescent="0.2">
      <c r="B25" s="9">
        <v>1939</v>
      </c>
      <c r="C25" s="26"/>
      <c r="D25" s="26"/>
      <c r="E25" s="26"/>
      <c r="F25" s="32">
        <v>100.9</v>
      </c>
      <c r="G25" s="29">
        <f t="shared" si="0"/>
        <v>100.9</v>
      </c>
    </row>
    <row r="26" spans="2:7" x14ac:dyDescent="0.2">
      <c r="B26" s="2" t="s">
        <v>0</v>
      </c>
      <c r="C26" s="23">
        <f>SUM(C6:C25)</f>
        <v>170.1</v>
      </c>
      <c r="D26" s="23">
        <f>SUM(D6:D25)</f>
        <v>75.3</v>
      </c>
      <c r="E26" s="23">
        <f>SUM(E6:E25)</f>
        <v>504.50000000000006</v>
      </c>
      <c r="F26" s="23">
        <f>SUM(F6:F25)</f>
        <v>361.79999999999995</v>
      </c>
      <c r="G26" s="23">
        <f>SUM(G6:G25)</f>
        <v>1111.7</v>
      </c>
    </row>
    <row r="27" spans="2:7" s="1" customFormat="1" x14ac:dyDescent="0.2">
      <c r="B27" s="2" t="s">
        <v>47</v>
      </c>
      <c r="C27" s="33"/>
      <c r="D27" s="33"/>
      <c r="E27" s="33"/>
      <c r="F27" s="33"/>
      <c r="G27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F14" sqref="F14:F18"/>
    </sheetView>
  </sheetViews>
  <sheetFormatPr defaultRowHeight="12.75" x14ac:dyDescent="0.2"/>
  <cols>
    <col min="3" max="3" width="11.5703125" customWidth="1"/>
    <col min="4" max="4" width="13.42578125" customWidth="1"/>
    <col min="5" max="5" width="12.85546875" customWidth="1"/>
    <col min="6" max="6" width="22.85546875" customWidth="1"/>
  </cols>
  <sheetData>
    <row r="2" spans="2:6" x14ac:dyDescent="0.2">
      <c r="B2" s="1" t="s">
        <v>51</v>
      </c>
    </row>
    <row r="4" spans="2:6" ht="85.5" customHeight="1" x14ac:dyDescent="0.2">
      <c r="B4" s="2"/>
      <c r="C4" s="11" t="s">
        <v>13</v>
      </c>
      <c r="D4" s="11" t="s">
        <v>14</v>
      </c>
      <c r="E4" s="11" t="s">
        <v>15</v>
      </c>
    </row>
    <row r="5" spans="2:6" x14ac:dyDescent="0.2">
      <c r="B5" s="8">
        <v>1924</v>
      </c>
      <c r="C5" s="15">
        <v>80340</v>
      </c>
      <c r="D5" s="15">
        <v>349141</v>
      </c>
      <c r="E5" s="18">
        <v>8.4</v>
      </c>
      <c r="F5" s="77" t="str">
        <f>IF(C5/D5&lt;0.21,C5/D5,"Сколько новых учеников!")</f>
        <v>Сколько новых учеников!</v>
      </c>
    </row>
    <row r="6" spans="2:6" x14ac:dyDescent="0.2">
      <c r="B6" s="8">
        <v>1925</v>
      </c>
      <c r="C6" s="15">
        <v>84567</v>
      </c>
      <c r="D6" s="15">
        <v>352605</v>
      </c>
      <c r="E6" s="18">
        <v>9.09</v>
      </c>
      <c r="F6" s="77" t="str">
        <f t="shared" ref="F6:F19" si="0">IF(C6/D6&lt;0.21,C6/D6,"Сколько новых учеников!")</f>
        <v>Сколько новых учеников!</v>
      </c>
    </row>
    <row r="7" spans="2:6" x14ac:dyDescent="0.2">
      <c r="B7" s="8">
        <v>1926</v>
      </c>
      <c r="C7" s="15">
        <v>86908</v>
      </c>
      <c r="D7" s="15">
        <v>360503</v>
      </c>
      <c r="E7" s="18">
        <v>9.39</v>
      </c>
      <c r="F7" s="77" t="str">
        <f t="shared" si="0"/>
        <v>Сколько новых учеников!</v>
      </c>
    </row>
    <row r="8" spans="2:6" x14ac:dyDescent="0.2">
      <c r="B8" s="8">
        <v>1927</v>
      </c>
      <c r="C8" s="15">
        <v>88946</v>
      </c>
      <c r="D8" s="15">
        <v>371493</v>
      </c>
      <c r="E8" s="18">
        <v>10.66</v>
      </c>
      <c r="F8" s="77" t="str">
        <f t="shared" si="0"/>
        <v>Сколько новых учеников!</v>
      </c>
    </row>
    <row r="9" spans="2:6" x14ac:dyDescent="0.2">
      <c r="B9" s="8">
        <v>1928</v>
      </c>
      <c r="C9" s="15">
        <v>89253</v>
      </c>
      <c r="D9" s="15">
        <v>377540</v>
      </c>
      <c r="E9" s="18">
        <v>11.26</v>
      </c>
      <c r="F9" s="77" t="str">
        <f t="shared" si="0"/>
        <v>Сколько новых учеников!</v>
      </c>
    </row>
    <row r="10" spans="2:6" x14ac:dyDescent="0.2">
      <c r="B10" s="8">
        <v>1929</v>
      </c>
      <c r="C10" s="15">
        <v>84385</v>
      </c>
      <c r="D10" s="15">
        <v>386993</v>
      </c>
      <c r="E10" s="18">
        <v>13.2</v>
      </c>
      <c r="F10" s="77" t="str">
        <f t="shared" si="0"/>
        <v>Сколько новых учеников!</v>
      </c>
    </row>
    <row r="11" spans="2:6" x14ac:dyDescent="0.2">
      <c r="B11" s="8">
        <v>1930</v>
      </c>
      <c r="C11" s="15">
        <v>86119</v>
      </c>
      <c r="D11" s="15">
        <v>394105</v>
      </c>
      <c r="E11" s="18">
        <v>12.9</v>
      </c>
      <c r="F11" s="77" t="str">
        <f t="shared" si="0"/>
        <v>Сколько новых учеников!</v>
      </c>
    </row>
    <row r="12" spans="2:6" x14ac:dyDescent="0.2">
      <c r="B12" s="8">
        <v>1931</v>
      </c>
      <c r="C12" s="15">
        <v>89682</v>
      </c>
      <c r="D12" s="15">
        <v>411309</v>
      </c>
      <c r="E12" s="18">
        <v>10.33</v>
      </c>
      <c r="F12" s="77" t="str">
        <f t="shared" si="0"/>
        <v>Сколько новых учеников!</v>
      </c>
    </row>
    <row r="13" spans="2:6" x14ac:dyDescent="0.2">
      <c r="B13" s="8">
        <v>1932</v>
      </c>
      <c r="C13" s="15">
        <v>96342</v>
      </c>
      <c r="D13" s="15">
        <v>432061</v>
      </c>
      <c r="E13" s="18">
        <v>10.52</v>
      </c>
      <c r="F13" s="77" t="str">
        <f t="shared" si="0"/>
        <v>Сколько новых учеников!</v>
      </c>
    </row>
    <row r="14" spans="2:6" x14ac:dyDescent="0.2">
      <c r="B14" s="8">
        <v>1933</v>
      </c>
      <c r="C14" s="15">
        <v>92652</v>
      </c>
      <c r="D14" s="15">
        <v>441883</v>
      </c>
      <c r="E14" s="18">
        <v>10.84</v>
      </c>
      <c r="F14" s="78">
        <f t="shared" si="0"/>
        <v>0.20967541181715521</v>
      </c>
    </row>
    <row r="15" spans="2:6" x14ac:dyDescent="0.2">
      <c r="B15" s="8">
        <v>1934</v>
      </c>
      <c r="C15" s="15">
        <v>92940</v>
      </c>
      <c r="D15" s="15">
        <v>448421</v>
      </c>
      <c r="E15" s="18">
        <v>11.93</v>
      </c>
      <c r="F15" s="78">
        <f t="shared" si="0"/>
        <v>0.20726058770664174</v>
      </c>
    </row>
    <row r="16" spans="2:6" x14ac:dyDescent="0.2">
      <c r="B16" s="8">
        <v>1935</v>
      </c>
      <c r="C16" s="15">
        <v>94546</v>
      </c>
      <c r="D16" s="15">
        <v>456783</v>
      </c>
      <c r="E16" s="18">
        <v>12.63</v>
      </c>
      <c r="F16" s="78">
        <f t="shared" si="0"/>
        <v>0.20698230888627642</v>
      </c>
    </row>
    <row r="17" spans="2:6" x14ac:dyDescent="0.2">
      <c r="B17" s="8">
        <v>1936</v>
      </c>
      <c r="C17" s="15">
        <v>93850</v>
      </c>
      <c r="D17" s="15">
        <v>463906</v>
      </c>
      <c r="E17" s="18">
        <v>12.99</v>
      </c>
      <c r="F17" s="78">
        <f t="shared" si="0"/>
        <v>0.20230391501726644</v>
      </c>
    </row>
    <row r="18" spans="2:6" x14ac:dyDescent="0.2">
      <c r="B18" s="8">
        <v>1937</v>
      </c>
      <c r="C18" s="15">
        <v>97115</v>
      </c>
      <c r="D18" s="15">
        <v>466245</v>
      </c>
      <c r="E18" s="18">
        <v>13.68</v>
      </c>
      <c r="F18" s="78">
        <f t="shared" si="0"/>
        <v>0.20829177792791342</v>
      </c>
    </row>
    <row r="19" spans="2:6" x14ac:dyDescent="0.2">
      <c r="B19" s="9">
        <v>1938</v>
      </c>
      <c r="C19" s="16">
        <v>98820</v>
      </c>
      <c r="D19" s="16">
        <v>470003</v>
      </c>
      <c r="E19" s="19">
        <v>14.34</v>
      </c>
      <c r="F19" s="77" t="str">
        <f t="shared" si="0"/>
        <v>Сколько новых учеников!</v>
      </c>
    </row>
    <row r="20" spans="2:6" x14ac:dyDescent="0.2">
      <c r="C20" s="2" t="s">
        <v>58</v>
      </c>
      <c r="D20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abSelected="1" workbookViewId="0">
      <selection activeCell="R28" sqref="R28"/>
    </sheetView>
  </sheetViews>
  <sheetFormatPr defaultRowHeight="12.75" x14ac:dyDescent="0.2"/>
  <cols>
    <col min="5" max="5" width="12.28515625" customWidth="1"/>
    <col min="9" max="9" width="12.5703125" customWidth="1"/>
    <col min="10" max="10" width="11.7109375" customWidth="1"/>
    <col min="11" max="11" width="16.140625" customWidth="1"/>
    <col min="13" max="13" width="14" customWidth="1"/>
  </cols>
  <sheetData>
    <row r="2" spans="2:13" x14ac:dyDescent="0.2">
      <c r="B2" s="1" t="s">
        <v>43</v>
      </c>
    </row>
    <row r="3" spans="2:13" x14ac:dyDescent="0.2">
      <c r="B3" s="1"/>
    </row>
    <row r="4" spans="2:13" ht="33" customHeight="1" x14ac:dyDescent="0.2">
      <c r="C4" s="57" t="s">
        <v>42</v>
      </c>
      <c r="D4" s="59"/>
      <c r="F4" s="57" t="s">
        <v>41</v>
      </c>
      <c r="G4" s="58"/>
      <c r="H4" s="58"/>
      <c r="I4" s="58"/>
      <c r="J4" s="59"/>
      <c r="K4" s="38"/>
    </row>
    <row r="5" spans="2:13" s="10" customFormat="1" ht="63.75" customHeight="1" x14ac:dyDescent="0.2">
      <c r="B5" s="11"/>
      <c r="C5" s="11" t="s">
        <v>34</v>
      </c>
      <c r="D5" s="11" t="s">
        <v>35</v>
      </c>
      <c r="E5" s="11" t="s">
        <v>52</v>
      </c>
      <c r="F5" s="11" t="s">
        <v>36</v>
      </c>
      <c r="G5" s="11" t="s">
        <v>37</v>
      </c>
      <c r="H5" s="11" t="s">
        <v>38</v>
      </c>
      <c r="I5" s="11" t="s">
        <v>39</v>
      </c>
      <c r="J5" s="11" t="s">
        <v>40</v>
      </c>
      <c r="K5" s="11" t="s">
        <v>55</v>
      </c>
      <c r="L5" s="11"/>
      <c r="M5" s="11" t="s">
        <v>48</v>
      </c>
    </row>
    <row r="6" spans="2:13" x14ac:dyDescent="0.2">
      <c r="B6" s="60" t="s">
        <v>18</v>
      </c>
      <c r="C6" s="34">
        <v>25250</v>
      </c>
      <c r="D6" s="34">
        <v>11583</v>
      </c>
      <c r="E6" s="36">
        <v>2369000</v>
      </c>
      <c r="F6" s="34">
        <v>8017</v>
      </c>
      <c r="G6" s="34">
        <v>5009</v>
      </c>
      <c r="H6" s="34">
        <v>7041</v>
      </c>
      <c r="I6" s="34">
        <v>4775</v>
      </c>
      <c r="J6" s="34">
        <v>408</v>
      </c>
      <c r="K6" s="39"/>
      <c r="L6" s="8" t="s">
        <v>18</v>
      </c>
      <c r="M6" s="40"/>
    </row>
    <row r="7" spans="2:13" x14ac:dyDescent="0.2">
      <c r="B7" s="60" t="s">
        <v>17</v>
      </c>
      <c r="C7" s="34">
        <v>25374</v>
      </c>
      <c r="D7" s="34">
        <v>11092</v>
      </c>
      <c r="E7" s="36">
        <v>2867000</v>
      </c>
      <c r="F7" s="34">
        <v>8050</v>
      </c>
      <c r="G7" s="34">
        <v>5200</v>
      </c>
      <c r="H7" s="34">
        <v>7339</v>
      </c>
      <c r="I7" s="34">
        <v>4377</v>
      </c>
      <c r="J7" s="34">
        <v>408</v>
      </c>
      <c r="K7" s="39"/>
      <c r="L7" s="8" t="s">
        <v>17</v>
      </c>
      <c r="M7" s="34"/>
    </row>
    <row r="8" spans="2:13" x14ac:dyDescent="0.2">
      <c r="B8" s="60" t="s">
        <v>16</v>
      </c>
      <c r="C8" s="34">
        <v>33449</v>
      </c>
      <c r="D8" s="34">
        <v>10878</v>
      </c>
      <c r="E8" s="36">
        <v>2891000</v>
      </c>
      <c r="F8" s="34">
        <v>13883</v>
      </c>
      <c r="G8" s="34">
        <v>6722</v>
      </c>
      <c r="H8" s="34">
        <v>7932</v>
      </c>
      <c r="I8" s="34">
        <v>4048</v>
      </c>
      <c r="J8" s="34">
        <v>864</v>
      </c>
      <c r="K8" s="39"/>
      <c r="L8" s="8" t="s">
        <v>16</v>
      </c>
      <c r="M8" s="34"/>
    </row>
    <row r="9" spans="2:13" x14ac:dyDescent="0.2">
      <c r="B9" s="60" t="s">
        <v>19</v>
      </c>
      <c r="C9" s="34">
        <v>32350</v>
      </c>
      <c r="D9" s="34">
        <v>10890</v>
      </c>
      <c r="E9" s="36">
        <v>2893000</v>
      </c>
      <c r="F9" s="34">
        <v>14357</v>
      </c>
      <c r="G9" s="34">
        <v>6379</v>
      </c>
      <c r="H9" s="34">
        <v>7566</v>
      </c>
      <c r="I9" s="34">
        <v>3433</v>
      </c>
      <c r="J9" s="34">
        <v>615</v>
      </c>
      <c r="K9" s="39"/>
      <c r="L9" s="8" t="s">
        <v>19</v>
      </c>
      <c r="M9" s="34"/>
    </row>
    <row r="10" spans="2:13" x14ac:dyDescent="0.2">
      <c r="B10" s="60" t="s">
        <v>20</v>
      </c>
      <c r="C10" s="34">
        <v>32024</v>
      </c>
      <c r="D10" s="34">
        <v>10604</v>
      </c>
      <c r="E10" s="36">
        <v>2946000</v>
      </c>
      <c r="F10" s="34">
        <v>14994</v>
      </c>
      <c r="G10" s="34">
        <v>6340</v>
      </c>
      <c r="H10" s="34">
        <v>6952</v>
      </c>
      <c r="I10" s="34">
        <v>3108</v>
      </c>
      <c r="J10" s="34">
        <v>630</v>
      </c>
      <c r="K10" s="39"/>
      <c r="L10" s="8" t="s">
        <v>20</v>
      </c>
      <c r="M10" s="34"/>
    </row>
    <row r="11" spans="2:13" x14ac:dyDescent="0.2">
      <c r="B11" s="60" t="s">
        <v>21</v>
      </c>
      <c r="C11" s="34">
        <v>31963</v>
      </c>
      <c r="D11" s="34">
        <v>11263</v>
      </c>
      <c r="E11" s="36">
        <v>4077000</v>
      </c>
      <c r="F11" s="34">
        <v>15563</v>
      </c>
      <c r="G11" s="34">
        <v>6314</v>
      </c>
      <c r="H11" s="34">
        <v>6427</v>
      </c>
      <c r="I11" s="34">
        <v>3078</v>
      </c>
      <c r="J11" s="34">
        <v>581</v>
      </c>
      <c r="K11" s="39"/>
      <c r="L11" s="8" t="s">
        <v>21</v>
      </c>
      <c r="M11" s="34"/>
    </row>
    <row r="12" spans="2:13" x14ac:dyDescent="0.2">
      <c r="B12" s="60" t="s">
        <v>22</v>
      </c>
      <c r="C12" s="34">
        <v>32526</v>
      </c>
      <c r="D12" s="34">
        <v>11141</v>
      </c>
      <c r="E12" s="36">
        <v>4184000</v>
      </c>
      <c r="F12" s="34">
        <v>16521</v>
      </c>
      <c r="G12" s="34">
        <v>6128</v>
      </c>
      <c r="H12" s="34">
        <v>6126</v>
      </c>
      <c r="I12" s="34">
        <v>3122</v>
      </c>
      <c r="J12" s="34">
        <v>629</v>
      </c>
      <c r="K12" s="39"/>
      <c r="L12" s="8" t="s">
        <v>22</v>
      </c>
      <c r="M12" s="34"/>
    </row>
    <row r="13" spans="2:13" x14ac:dyDescent="0.2">
      <c r="B13" s="60" t="s">
        <v>23</v>
      </c>
      <c r="C13" s="34">
        <v>32551</v>
      </c>
      <c r="D13" s="34">
        <v>10856</v>
      </c>
      <c r="E13" s="36">
        <v>4261000</v>
      </c>
      <c r="F13" s="34">
        <v>16723</v>
      </c>
      <c r="G13" s="34">
        <v>6148</v>
      </c>
      <c r="H13" s="34">
        <v>5949</v>
      </c>
      <c r="I13" s="34">
        <v>3102</v>
      </c>
      <c r="J13" s="34">
        <v>629</v>
      </c>
      <c r="K13" s="39"/>
      <c r="L13" s="8" t="s">
        <v>23</v>
      </c>
      <c r="M13" s="34"/>
    </row>
    <row r="14" spans="2:13" x14ac:dyDescent="0.2">
      <c r="B14" s="60" t="s">
        <v>24</v>
      </c>
      <c r="C14" s="34">
        <v>33362</v>
      </c>
      <c r="D14" s="34">
        <v>10607</v>
      </c>
      <c r="E14" s="36">
        <v>4379000</v>
      </c>
      <c r="F14" s="34">
        <v>17135</v>
      </c>
      <c r="G14" s="34">
        <v>6325</v>
      </c>
      <c r="H14" s="34">
        <v>5975</v>
      </c>
      <c r="I14" s="34">
        <v>3299</v>
      </c>
      <c r="J14" s="34">
        <v>628</v>
      </c>
      <c r="K14" s="39"/>
      <c r="L14" s="8" t="s">
        <v>24</v>
      </c>
      <c r="M14" s="34"/>
    </row>
    <row r="15" spans="2:13" x14ac:dyDescent="0.2">
      <c r="B15" s="60" t="s">
        <v>25</v>
      </c>
      <c r="C15" s="34">
        <v>34411</v>
      </c>
      <c r="D15" s="34">
        <v>10351</v>
      </c>
      <c r="E15" s="36">
        <v>4522000</v>
      </c>
      <c r="F15" s="34">
        <v>17705</v>
      </c>
      <c r="G15" s="34">
        <v>6449</v>
      </c>
      <c r="H15" s="34">
        <v>6223</v>
      </c>
      <c r="I15" s="34">
        <v>3403</v>
      </c>
      <c r="J15" s="34">
        <v>631</v>
      </c>
      <c r="K15" s="39"/>
      <c r="L15" s="8" t="s">
        <v>25</v>
      </c>
      <c r="M15" s="34"/>
    </row>
    <row r="16" spans="2:13" x14ac:dyDescent="0.2">
      <c r="B16" s="60" t="s">
        <v>26</v>
      </c>
      <c r="C16" s="34">
        <v>36437</v>
      </c>
      <c r="D16" s="34">
        <v>11221</v>
      </c>
      <c r="E16" s="36">
        <v>4968000</v>
      </c>
      <c r="F16" s="34">
        <v>18210</v>
      </c>
      <c r="G16" s="34">
        <v>6755</v>
      </c>
      <c r="H16" s="34">
        <v>7312</v>
      </c>
      <c r="I16" s="34">
        <v>3515</v>
      </c>
      <c r="J16" s="34">
        <v>645</v>
      </c>
      <c r="K16" s="39"/>
      <c r="L16" s="8" t="s">
        <v>26</v>
      </c>
      <c r="M16" s="34"/>
    </row>
    <row r="17" spans="2:13" x14ac:dyDescent="0.2">
      <c r="B17" s="60" t="s">
        <v>27</v>
      </c>
      <c r="C17" s="34">
        <v>37438</v>
      </c>
      <c r="D17" s="34">
        <v>10570</v>
      </c>
      <c r="E17" s="36">
        <v>5009000</v>
      </c>
      <c r="F17" s="34">
        <v>18416</v>
      </c>
      <c r="G17" s="34">
        <v>7022</v>
      </c>
      <c r="H17" s="34">
        <v>7677</v>
      </c>
      <c r="I17" s="34">
        <v>3707</v>
      </c>
      <c r="J17" s="34">
        <v>616</v>
      </c>
      <c r="K17" s="39"/>
      <c r="L17" s="8" t="s">
        <v>27</v>
      </c>
      <c r="M17" s="34"/>
    </row>
    <row r="18" spans="2:13" x14ac:dyDescent="0.2">
      <c r="B18" s="60" t="s">
        <v>28</v>
      </c>
      <c r="C18" s="34">
        <v>39180</v>
      </c>
      <c r="D18" s="34">
        <v>10515</v>
      </c>
      <c r="E18" s="36">
        <v>5056000</v>
      </c>
      <c r="F18" s="34">
        <v>19235</v>
      </c>
      <c r="G18" s="34">
        <v>7320</v>
      </c>
      <c r="H18" s="34">
        <v>8300</v>
      </c>
      <c r="I18" s="34">
        <v>3746</v>
      </c>
      <c r="J18" s="34">
        <v>579</v>
      </c>
      <c r="K18" s="39"/>
      <c r="L18" s="8" t="s">
        <v>28</v>
      </c>
      <c r="M18" s="34"/>
    </row>
    <row r="19" spans="2:13" x14ac:dyDescent="0.2">
      <c r="B19" s="60" t="s">
        <v>29</v>
      </c>
      <c r="C19" s="34">
        <v>40083</v>
      </c>
      <c r="D19" s="34">
        <v>10270</v>
      </c>
      <c r="E19" s="36">
        <v>5097000</v>
      </c>
      <c r="F19" s="34">
        <v>19255</v>
      </c>
      <c r="G19" s="34">
        <v>7664</v>
      </c>
      <c r="H19" s="34">
        <v>8918</v>
      </c>
      <c r="I19" s="34">
        <v>3647</v>
      </c>
      <c r="J19" s="34">
        <v>599</v>
      </c>
      <c r="K19" s="39"/>
      <c r="L19" s="8" t="s">
        <v>29</v>
      </c>
      <c r="M19" s="34"/>
    </row>
    <row r="20" spans="2:13" x14ac:dyDescent="0.2">
      <c r="B20" s="60" t="s">
        <v>30</v>
      </c>
      <c r="C20" s="34">
        <v>40392</v>
      </c>
      <c r="D20" s="34">
        <v>9938</v>
      </c>
      <c r="E20" s="36">
        <v>5221000</v>
      </c>
      <c r="F20" s="34">
        <v>19039</v>
      </c>
      <c r="G20" s="34">
        <v>7667</v>
      </c>
      <c r="H20" s="34">
        <v>9440</v>
      </c>
      <c r="I20" s="34">
        <v>3586</v>
      </c>
      <c r="J20" s="34">
        <v>660</v>
      </c>
      <c r="K20" s="39"/>
      <c r="L20" s="8" t="s">
        <v>30</v>
      </c>
      <c r="M20" s="34"/>
    </row>
    <row r="21" spans="2:13" x14ac:dyDescent="0.2">
      <c r="B21" s="60" t="s">
        <v>31</v>
      </c>
      <c r="C21" s="34">
        <v>40465</v>
      </c>
      <c r="D21" s="34">
        <v>9557</v>
      </c>
      <c r="E21" s="36">
        <v>5204000</v>
      </c>
      <c r="F21" s="34">
        <v>18809</v>
      </c>
      <c r="G21" s="34">
        <v>7492</v>
      </c>
      <c r="H21" s="34">
        <v>9814</v>
      </c>
      <c r="I21" s="34">
        <v>3634</v>
      </c>
      <c r="J21" s="34">
        <v>716</v>
      </c>
      <c r="K21" s="79"/>
      <c r="L21" s="8" t="s">
        <v>31</v>
      </c>
      <c r="M21" s="34"/>
    </row>
    <row r="22" spans="2:13" x14ac:dyDescent="0.2">
      <c r="B22" s="60" t="s">
        <v>32</v>
      </c>
      <c r="C22" s="34">
        <v>39809</v>
      </c>
      <c r="D22" s="34">
        <v>9325</v>
      </c>
      <c r="E22" s="36">
        <v>5505000</v>
      </c>
      <c r="F22" s="34">
        <v>18238</v>
      </c>
      <c r="G22" s="34">
        <v>7026</v>
      </c>
      <c r="H22" s="34">
        <v>10102</v>
      </c>
      <c r="I22" s="34">
        <v>3682</v>
      </c>
      <c r="J22" s="34">
        <v>761</v>
      </c>
      <c r="K22" s="39"/>
      <c r="L22" s="8" t="s">
        <v>32</v>
      </c>
      <c r="M22" s="34"/>
    </row>
    <row r="23" spans="2:13" x14ac:dyDescent="0.2">
      <c r="B23" s="61" t="s">
        <v>33</v>
      </c>
      <c r="C23" s="35">
        <v>39348</v>
      </c>
      <c r="D23" s="35">
        <v>9575</v>
      </c>
      <c r="E23" s="37">
        <v>5610000</v>
      </c>
      <c r="F23" s="35">
        <v>17804</v>
      </c>
      <c r="G23" s="35">
        <v>6636</v>
      </c>
      <c r="H23" s="35">
        <v>10159</v>
      </c>
      <c r="I23" s="35">
        <v>3951</v>
      </c>
      <c r="J23" s="35">
        <v>798</v>
      </c>
      <c r="K23" s="26"/>
      <c r="L23" s="9" t="s">
        <v>33</v>
      </c>
      <c r="M23" s="35"/>
    </row>
  </sheetData>
  <sortState ref="B6:M23">
    <sortCondition ref="B6:B23"/>
  </sortState>
  <mergeCells count="2">
    <mergeCell ref="F4:J4"/>
    <mergeCell ref="C4:D4"/>
  </mergeCells>
  <phoneticPr fontId="0" type="noConversion"/>
  <conditionalFormatting sqref="F6:J23">
    <cfRule type="cellIs" dxfId="1" priority="2" stopIfTrue="1" operator="lessThan">
      <formula>6000</formula>
    </cfRule>
  </conditionalFormatting>
  <conditionalFormatting sqref="F6:F23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Heath insurance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user</cp:lastModifiedBy>
  <dcterms:created xsi:type="dcterms:W3CDTF">2006-03-12T16:45:05Z</dcterms:created>
  <dcterms:modified xsi:type="dcterms:W3CDTF">2018-09-19T09:56:34Z</dcterms:modified>
</cp:coreProperties>
</file>