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MECHREVO\Desktop\大物实验\实验二 磁场测量\"/>
    </mc:Choice>
  </mc:AlternateContent>
  <xr:revisionPtr revIDLastSave="0" documentId="13_ncr:1_{781807F3-C411-4B15-9979-589CAC396737}" xr6:coauthVersionLast="47" xr6:coauthVersionMax="47" xr10:uidLastSave="{00000000-0000-0000-0000-000000000000}"/>
  <bookViews>
    <workbookView xWindow="400" yWindow="310" windowWidth="20850" windowHeight="127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21" i="1" l="1"/>
  <c r="D221" i="1"/>
  <c r="E221" i="1"/>
  <c r="F221" i="1"/>
  <c r="G221" i="1"/>
  <c r="H221" i="1"/>
  <c r="I221" i="1"/>
  <c r="J221" i="1"/>
  <c r="K221" i="1"/>
  <c r="L221" i="1"/>
  <c r="B221" i="1"/>
  <c r="C220" i="1"/>
  <c r="D220" i="1"/>
  <c r="E220" i="1"/>
  <c r="F220" i="1"/>
  <c r="G220" i="1"/>
  <c r="H220" i="1"/>
  <c r="I220" i="1"/>
  <c r="J220" i="1"/>
  <c r="K220" i="1"/>
  <c r="L220" i="1"/>
  <c r="B220" i="1"/>
  <c r="L201" i="1"/>
  <c r="K201" i="1"/>
  <c r="J201" i="1"/>
  <c r="I201" i="1"/>
  <c r="H201" i="1"/>
  <c r="G201" i="1"/>
  <c r="F201" i="1"/>
  <c r="E201" i="1"/>
  <c r="D201" i="1"/>
  <c r="C201" i="1"/>
  <c r="B201" i="1"/>
  <c r="C170" i="1"/>
  <c r="D170" i="1"/>
  <c r="E170" i="1"/>
  <c r="F170" i="1"/>
  <c r="G170" i="1"/>
  <c r="H170" i="1"/>
  <c r="I170" i="1"/>
  <c r="J170" i="1"/>
  <c r="K170" i="1"/>
  <c r="L170" i="1"/>
  <c r="B170" i="1"/>
  <c r="C87" i="1"/>
  <c r="D87" i="1"/>
  <c r="E87" i="1"/>
  <c r="F87" i="1"/>
  <c r="G87" i="1"/>
  <c r="H87" i="1"/>
  <c r="I87" i="1"/>
  <c r="J87" i="1"/>
  <c r="K87" i="1"/>
  <c r="L87" i="1"/>
  <c r="B87" i="1"/>
  <c r="F35" i="1"/>
  <c r="F36" i="1"/>
  <c r="F37" i="1"/>
  <c r="F38" i="1"/>
  <c r="F39" i="1"/>
  <c r="F34" i="1"/>
  <c r="F15" i="1"/>
  <c r="F16" i="1"/>
  <c r="F17" i="1"/>
  <c r="F18" i="1"/>
  <c r="F19" i="1"/>
  <c r="F20" i="1"/>
  <c r="F14" i="1"/>
  <c r="F2" i="1"/>
  <c r="F3" i="1"/>
  <c r="F4" i="1"/>
  <c r="F5" i="1"/>
  <c r="F6" i="1"/>
  <c r="F7" i="1"/>
  <c r="F8" i="1"/>
</calcChain>
</file>

<file path=xl/sharedStrings.xml><?xml version="1.0" encoding="utf-8"?>
<sst xmlns="http://schemas.openxmlformats.org/spreadsheetml/2006/main" count="16" uniqueCount="13">
  <si>
    <t>IM（mA）</t>
  </si>
  <si>
    <t>B（mT）</t>
  </si>
  <si>
    <t>V（mA）</t>
  </si>
  <si>
    <t>励磁电流频率f：(Hz)</t>
    <phoneticPr fontId="1" type="noConversion"/>
  </si>
  <si>
    <t>测量值B(mT)</t>
    <phoneticPr fontId="1" type="noConversion"/>
  </si>
  <si>
    <t>Umax(mV)</t>
    <phoneticPr fontId="1" type="noConversion"/>
  </si>
  <si>
    <t>Umax（mV）</t>
  </si>
  <si>
    <t>Umax（mV）</t>
    <phoneticPr fontId="1" type="noConversion"/>
  </si>
  <si>
    <t>测量B（mT）</t>
  </si>
  <si>
    <t>径向距离X（mm）</t>
    <phoneticPr fontId="1" type="noConversion"/>
  </si>
  <si>
    <t>测量B（mT）</t>
    <phoneticPr fontId="1" type="noConversion"/>
  </si>
  <si>
    <t>轴向距离X（mm）</t>
    <phoneticPr fontId="1" type="noConversion"/>
  </si>
  <si>
    <t>计算B（mT）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</si>
</sst>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7" formatCode="0.000"/>
    <numFmt numFmtId="178" formatCode="0.0000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000000"/>
      <name val="等线"/>
      <family val="3"/>
      <charset val="134"/>
    </font>
    <font>
      <sz val="11"/>
      <color rgb="FF00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177" fontId="0" fillId="0" borderId="0" xfId="0" applyNumberFormat="1"/>
    <xf numFmtId="178" fontId="0" fillId="0" borderId="0" xfId="0" applyNumberFormat="1"/>
    <xf numFmtId="0" fontId="3" fillId="0" borderId="0" xfId="0" applyFont="1"/>
    <xf numFmtId="0" fontId="2" fillId="0" borderId="1" xfId="0" applyFont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2499999999999999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霍尔电压VH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40023337707786527"/>
                  <c:y val="-0.1479862933799941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Sheet1!$A$2:$A$8</c:f>
              <c:numCache>
                <c:formatCode>0.00</c:formatCode>
                <c:ptCount val="7"/>
                <c:pt idx="0" formatCode="General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</c:numCache>
            </c:numRef>
          </c:xVal>
          <c:yVal>
            <c:numRef>
              <c:f>Sheet1!$F$2:$F$8</c:f>
              <c:numCache>
                <c:formatCode>0.000</c:formatCode>
                <c:ptCount val="7"/>
                <c:pt idx="0">
                  <c:v>0</c:v>
                </c:pt>
                <c:pt idx="1">
                  <c:v>27.950000000000003</c:v>
                </c:pt>
                <c:pt idx="2">
                  <c:v>55.449999999999996</c:v>
                </c:pt>
                <c:pt idx="3">
                  <c:v>83.324999999999989</c:v>
                </c:pt>
                <c:pt idx="4">
                  <c:v>110.77500000000001</c:v>
                </c:pt>
                <c:pt idx="5">
                  <c:v>138.07499999999999</c:v>
                </c:pt>
                <c:pt idx="6">
                  <c:v>165.5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EC-492B-8FDD-9DCF377D4B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5820448"/>
        <c:axId val="1765819616"/>
      </c:scatterChart>
      <c:valAx>
        <c:axId val="1765820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400" b="0" i="0" baseline="0">
                    <a:effectLst/>
                  </a:rPr>
                  <a:t>工作电流</a:t>
                </a:r>
                <a:r>
                  <a:rPr lang="en-US" altLang="zh-CN" sz="1400" b="0" i="0" baseline="0">
                    <a:effectLst/>
                  </a:rPr>
                  <a:t>Is</a:t>
                </a:r>
                <a:r>
                  <a:rPr lang="zh-CN" altLang="zh-CN" sz="1400" b="0" i="0" baseline="0">
                    <a:effectLst/>
                  </a:rPr>
                  <a:t>（</a:t>
                </a:r>
                <a:r>
                  <a:rPr lang="en-US" altLang="zh-CN" sz="1400" b="0" i="0" baseline="0">
                    <a:effectLst/>
                  </a:rPr>
                  <a:t>mA</a:t>
                </a:r>
                <a:r>
                  <a:rPr lang="zh-CN" altLang="zh-CN" sz="1400" b="0" i="0" baseline="0">
                    <a:effectLst/>
                  </a:rPr>
                  <a:t>）</a:t>
                </a:r>
                <a:endParaRPr lang="en-US" altLang="zh-CN" sz="1400" b="0" i="0" baseline="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65819616"/>
        <c:crosses val="autoZero"/>
        <c:crossBetween val="midCat"/>
      </c:valAx>
      <c:valAx>
        <c:axId val="17658196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VH</a:t>
                </a:r>
                <a:r>
                  <a:rPr lang="zh-CN" altLang="en-US"/>
                  <a:t>（</a:t>
                </a:r>
                <a:r>
                  <a:rPr lang="en-US" altLang="zh-CN"/>
                  <a:t>mV</a:t>
                </a:r>
                <a:r>
                  <a:rPr lang="zh-CN" altLang="en-US"/>
                  <a:t>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65820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.23456933508311456"/>
          <c:y val="0.15790463692038492"/>
          <c:w val="0.17387926509186352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亥姆霍兹线圈磁场的轴向分布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5.8461538461538461E-2"/>
          <c:y val="0.12634402913074602"/>
          <c:w val="0.8915437665782493"/>
          <c:h val="0.69283277831377799"/>
        </c:manualLayout>
      </c:layout>
      <c:scatterChart>
        <c:scatterStyle val="lineMarker"/>
        <c:varyColors val="0"/>
        <c:ser>
          <c:idx val="0"/>
          <c:order val="0"/>
          <c:tx>
            <c:v>磁感应强度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Sheet1!$B$205:$B$215</c:f>
              <c:numCache>
                <c:formatCode>General</c:formatCode>
                <c:ptCount val="11"/>
                <c:pt idx="0">
                  <c:v>-25</c:v>
                </c:pt>
                <c:pt idx="1">
                  <c:v>-20</c:v>
                </c:pt>
                <c:pt idx="2">
                  <c:v>-15</c:v>
                </c:pt>
                <c:pt idx="3">
                  <c:v>-10</c:v>
                </c:pt>
                <c:pt idx="4">
                  <c:v>-5</c:v>
                </c:pt>
                <c:pt idx="5">
                  <c:v>0</c:v>
                </c:pt>
                <c:pt idx="6">
                  <c:v>5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</c:numCache>
            </c:numRef>
          </c:xVal>
          <c:yVal>
            <c:numRef>
              <c:f>Sheet1!$C$205:$C$215</c:f>
              <c:numCache>
                <c:formatCode>General</c:formatCode>
                <c:ptCount val="11"/>
                <c:pt idx="0">
                  <c:v>0.20603916666666666</c:v>
                </c:pt>
                <c:pt idx="1">
                  <c:v>0.20652683333333335</c:v>
                </c:pt>
                <c:pt idx="2">
                  <c:v>0.20677066666666671</c:v>
                </c:pt>
                <c:pt idx="3">
                  <c:v>0.20677066666666671</c:v>
                </c:pt>
                <c:pt idx="4">
                  <c:v>0.20677066666666671</c:v>
                </c:pt>
                <c:pt idx="5">
                  <c:v>0.20677066666666671</c:v>
                </c:pt>
                <c:pt idx="6">
                  <c:v>0.20677066666666671</c:v>
                </c:pt>
                <c:pt idx="7">
                  <c:v>0.20677066666666671</c:v>
                </c:pt>
                <c:pt idx="8">
                  <c:v>0.20652683333333335</c:v>
                </c:pt>
                <c:pt idx="9">
                  <c:v>0.20652683333333335</c:v>
                </c:pt>
                <c:pt idx="10">
                  <c:v>0.20628300000000002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44-4A30-A590-B989E19254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9644896"/>
        <c:axId val="1919640320"/>
      </c:scatterChart>
      <c:valAx>
        <c:axId val="1919644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轴向距离</a:t>
                </a:r>
                <a:r>
                  <a:rPr lang="en-US" altLang="zh-CN"/>
                  <a:t>X</a:t>
                </a:r>
                <a:r>
                  <a:rPr lang="zh-CN" altLang="en-US"/>
                  <a:t>（</a:t>
                </a:r>
                <a:r>
                  <a:rPr lang="en-US" altLang="zh-CN"/>
                  <a:t>mm</a:t>
                </a:r>
                <a:r>
                  <a:rPr lang="zh-CN" altLang="en-US"/>
                  <a:t>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19640320"/>
        <c:crosses val="autoZero"/>
        <c:crossBetween val="midCat"/>
      </c:valAx>
      <c:valAx>
        <c:axId val="191964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测量</a:t>
                </a:r>
                <a:r>
                  <a:rPr lang="en-US" altLang="zh-CN"/>
                  <a:t>B</a:t>
                </a:r>
                <a:r>
                  <a:rPr lang="zh-CN" altLang="en-US"/>
                  <a:t>（</a:t>
                </a:r>
                <a:r>
                  <a:rPr lang="en-US" altLang="zh-CN"/>
                  <a:t>mT</a:t>
                </a:r>
                <a:r>
                  <a:rPr lang="zh-CN" altLang="en-US"/>
                  <a:t>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19644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5649867374005302"/>
          <c:y val="0.51796427126451094"/>
          <c:w val="0.15915119363395228"/>
          <c:h val="6.67000715819613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圆电流线圈轴线磁场分布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7.6527777777777778E-2"/>
          <c:y val="0.12483814523184604"/>
          <c:w val="0.89567590853173806"/>
          <c:h val="0.73347502687625299"/>
        </c:manualLayout>
      </c:layout>
      <c:scatterChart>
        <c:scatterStyle val="lineMarker"/>
        <c:varyColors val="0"/>
        <c:ser>
          <c:idx val="0"/>
          <c:order val="0"/>
          <c:tx>
            <c:v>测量值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Sheet1!$B$224:$B$234</c:f>
              <c:numCache>
                <c:formatCode>General</c:formatCode>
                <c:ptCount val="11"/>
                <c:pt idx="0">
                  <c:v>-25</c:v>
                </c:pt>
                <c:pt idx="1">
                  <c:v>-20</c:v>
                </c:pt>
                <c:pt idx="2">
                  <c:v>-15</c:v>
                </c:pt>
                <c:pt idx="3">
                  <c:v>-10</c:v>
                </c:pt>
                <c:pt idx="4">
                  <c:v>-5</c:v>
                </c:pt>
                <c:pt idx="5">
                  <c:v>0</c:v>
                </c:pt>
                <c:pt idx="6">
                  <c:v>5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</c:numCache>
            </c:numRef>
          </c:xVal>
          <c:yVal>
            <c:numRef>
              <c:f>Sheet1!$C$224:$C$234</c:f>
              <c:numCache>
                <c:formatCode>General</c:formatCode>
                <c:ptCount val="11"/>
                <c:pt idx="0">
                  <c:v>0.13270666666666667</c:v>
                </c:pt>
                <c:pt idx="1">
                  <c:v>0.13714666666666667</c:v>
                </c:pt>
                <c:pt idx="2">
                  <c:v>0.14010666666666666</c:v>
                </c:pt>
                <c:pt idx="3">
                  <c:v>0.14380666666666667</c:v>
                </c:pt>
                <c:pt idx="4">
                  <c:v>0.14602666666666667</c:v>
                </c:pt>
                <c:pt idx="5">
                  <c:v>0.14701333333333333</c:v>
                </c:pt>
                <c:pt idx="6">
                  <c:v>0.14726</c:v>
                </c:pt>
                <c:pt idx="7">
                  <c:v>0.14627333333333331</c:v>
                </c:pt>
                <c:pt idx="8">
                  <c:v>0.14429999999999998</c:v>
                </c:pt>
                <c:pt idx="9">
                  <c:v>0.14158666666666667</c:v>
                </c:pt>
                <c:pt idx="10">
                  <c:v>0.13838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FC-43FA-B565-D44957D86567}"/>
            </c:ext>
          </c:extLst>
        </c:ser>
        <c:ser>
          <c:idx val="1"/>
          <c:order val="1"/>
          <c:tx>
            <c:v>理论值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Sheet1!$B$224:$B$234</c:f>
              <c:numCache>
                <c:formatCode>General</c:formatCode>
                <c:ptCount val="11"/>
                <c:pt idx="0">
                  <c:v>-25</c:v>
                </c:pt>
                <c:pt idx="1">
                  <c:v>-20</c:v>
                </c:pt>
                <c:pt idx="2">
                  <c:v>-15</c:v>
                </c:pt>
                <c:pt idx="3">
                  <c:v>-10</c:v>
                </c:pt>
                <c:pt idx="4">
                  <c:v>-5</c:v>
                </c:pt>
                <c:pt idx="5">
                  <c:v>0</c:v>
                </c:pt>
                <c:pt idx="6">
                  <c:v>5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</c:numCache>
            </c:numRef>
          </c:xVal>
          <c:yVal>
            <c:numRef>
              <c:f>Sheet1!$D$224:$D$234</c:f>
              <c:numCache>
                <c:formatCode>General</c:formatCode>
                <c:ptCount val="11"/>
                <c:pt idx="0">
                  <c:v>0.13221502539621771</c:v>
                </c:pt>
                <c:pt idx="1">
                  <c:v>0.13613988759453782</c:v>
                </c:pt>
                <c:pt idx="2">
                  <c:v>0.13932880656395338</c:v>
                </c:pt>
                <c:pt idx="3">
                  <c:v>0.14168362875123344</c:v>
                </c:pt>
                <c:pt idx="4">
                  <c:v>0.14312855402034749</c:v>
                </c:pt>
                <c:pt idx="5">
                  <c:v>0.14361566171428575</c:v>
                </c:pt>
                <c:pt idx="6">
                  <c:v>0.14312855402034749</c:v>
                </c:pt>
                <c:pt idx="7">
                  <c:v>0.14168362875123344</c:v>
                </c:pt>
                <c:pt idx="8">
                  <c:v>0.13932880656395338</c:v>
                </c:pt>
                <c:pt idx="9">
                  <c:v>0.13613988759453782</c:v>
                </c:pt>
                <c:pt idx="10">
                  <c:v>0.13221502539621771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3FC-43FA-B565-D44957D865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4647216"/>
        <c:axId val="1774646800"/>
      </c:scatterChart>
      <c:valAx>
        <c:axId val="1774647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轴向距离</a:t>
                </a:r>
                <a:r>
                  <a:rPr lang="en-US" altLang="zh-CN"/>
                  <a:t>X(mm)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4646800"/>
        <c:crosses val="autoZero"/>
        <c:crossBetween val="midCat"/>
      </c:valAx>
      <c:valAx>
        <c:axId val="177464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B(mT)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4647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9.166666666666666E-2"/>
          <c:y val="0.24586759988334791"/>
          <c:w val="0.12859560067681894"/>
          <c:h val="0.124539617049713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baseline="0">
                <a:effectLst/>
              </a:rPr>
              <a:t>霍尔电压与励磁电流的关系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霍尔电压VH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5909886264216974E-3"/>
                  <c:y val="-7.3912219305920096E-2"/>
                </c:manualLayout>
              </c:layout>
              <c:numFmt formatCode="#,##0.00000_);[Red]\(#,##0.00000\)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Sheet1!$A$14:$A$20</c:f>
              <c:numCache>
                <c:formatCode>General</c:formatCode>
                <c:ptCount val="7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</c:numCache>
            </c:numRef>
          </c:xVal>
          <c:yVal>
            <c:numRef>
              <c:f>Sheet1!$F$14:$F$20</c:f>
              <c:numCache>
                <c:formatCode>General</c:formatCode>
                <c:ptCount val="7"/>
                <c:pt idx="0">
                  <c:v>0</c:v>
                </c:pt>
                <c:pt idx="1">
                  <c:v>13.725000000000001</c:v>
                </c:pt>
                <c:pt idx="2">
                  <c:v>27.675000000000001</c:v>
                </c:pt>
                <c:pt idx="3">
                  <c:v>41.325000000000003</c:v>
                </c:pt>
                <c:pt idx="4">
                  <c:v>55.1</c:v>
                </c:pt>
                <c:pt idx="5">
                  <c:v>69.099999999999994</c:v>
                </c:pt>
                <c:pt idx="6">
                  <c:v>82.8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E3-4C84-B7CE-BF2BD559DC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3356752"/>
        <c:axId val="1833355920"/>
      </c:scatterChart>
      <c:valAx>
        <c:axId val="1833356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励磁电流</a:t>
                </a:r>
                <a:r>
                  <a:rPr lang="en-US" altLang="zh-CN"/>
                  <a:t>IM(mA)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33355920"/>
        <c:crosses val="autoZero"/>
        <c:crossBetween val="midCat"/>
      </c:valAx>
      <c:valAx>
        <c:axId val="18333559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霍尔电压</a:t>
                </a:r>
                <a:r>
                  <a:rPr lang="en-US" altLang="zh-CN"/>
                  <a:t>VH</a:t>
                </a:r>
                <a:r>
                  <a:rPr lang="zh-CN" altLang="en-US"/>
                  <a:t>（</a:t>
                </a:r>
                <a:r>
                  <a:rPr lang="en-US" altLang="zh-CN"/>
                  <a:t>mV</a:t>
                </a:r>
                <a:r>
                  <a:rPr lang="zh-CN" altLang="en-US"/>
                  <a:t>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33356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legendEntry>
        <c:idx val="1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.18723184601924758"/>
          <c:y val="0.24520851560221638"/>
          <c:w val="0.17387926509186352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4188648293963255"/>
          <c:y val="0.14335666375036454"/>
          <c:w val="0.74312729658792653"/>
          <c:h val="0.64484580052493434"/>
        </c:manualLayout>
      </c:layout>
      <c:scatterChart>
        <c:scatterStyle val="lineMarker"/>
        <c:varyColors val="0"/>
        <c:ser>
          <c:idx val="0"/>
          <c:order val="0"/>
          <c:tx>
            <c:v>磁感应强度B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498053368328959"/>
                  <c:y val="-0.15724555263925344"/>
                </c:manualLayout>
              </c:layout>
              <c:numFmt formatCode="#,##0.00000_);[Red]\(#,##0.00000\)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Sheet1!$A$33:$A$39</c:f>
              <c:numCache>
                <c:formatCode>General</c:formatCode>
                <c:ptCount val="7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</c:numCache>
            </c:numRef>
          </c:xVal>
          <c:yVal>
            <c:numRef>
              <c:f>Sheet1!$F$33:$F$39</c:f>
              <c:numCache>
                <c:formatCode>General</c:formatCode>
                <c:ptCount val="7"/>
                <c:pt idx="0">
                  <c:v>0</c:v>
                </c:pt>
                <c:pt idx="1">
                  <c:v>38.049999999999997</c:v>
                </c:pt>
                <c:pt idx="2">
                  <c:v>76.55</c:v>
                </c:pt>
                <c:pt idx="3">
                  <c:v>114.25</c:v>
                </c:pt>
                <c:pt idx="4">
                  <c:v>152</c:v>
                </c:pt>
                <c:pt idx="5">
                  <c:v>189.85000000000002</c:v>
                </c:pt>
                <c:pt idx="6">
                  <c:v>227.95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18-451D-BAA4-C722667833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0044400"/>
        <c:axId val="1570043984"/>
      </c:scatterChart>
      <c:valAx>
        <c:axId val="1570044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励磁电流</a:t>
                </a:r>
                <a:r>
                  <a:rPr lang="en-US" altLang="zh-CN"/>
                  <a:t>IM</a:t>
                </a:r>
                <a:r>
                  <a:rPr lang="zh-CN" altLang="en-US"/>
                  <a:t>（</a:t>
                </a:r>
                <a:r>
                  <a:rPr lang="en-US" altLang="zh-CN"/>
                  <a:t>mA)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0043984"/>
        <c:crosses val="autoZero"/>
        <c:crossBetween val="midCat"/>
      </c:valAx>
      <c:valAx>
        <c:axId val="15700439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磁感应强度</a:t>
                </a:r>
                <a:r>
                  <a:rPr lang="en-US" altLang="zh-CN"/>
                  <a:t>B</a:t>
                </a:r>
                <a:r>
                  <a:rPr lang="zh-CN" altLang="en-US"/>
                  <a:t>（</a:t>
                </a:r>
                <a:r>
                  <a:rPr lang="en-US" altLang="zh-CN"/>
                  <a:t>mT</a:t>
                </a:r>
                <a:r>
                  <a:rPr lang="zh-CN" altLang="en-US"/>
                  <a:t>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0044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ayout>
        <c:manualLayout>
          <c:xMode val="edge"/>
          <c:yMode val="edge"/>
          <c:x val="0.21790266841644787"/>
          <c:y val="0.2134601924759405"/>
          <c:w val="0.31358333333333333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等励磁电流时霍尔电压与磁感应强度的关系</a:t>
            </a:r>
          </a:p>
          <a:p>
            <a:pPr>
              <a:defRPr/>
            </a:pP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368727034120735"/>
          <c:y val="0.12946777486147565"/>
          <c:w val="0.74414107611548552"/>
          <c:h val="0.74095508894721496"/>
        </c:manualLayout>
      </c:layout>
      <c:scatterChart>
        <c:scatterStyle val="lineMarker"/>
        <c:varyColors val="0"/>
        <c:ser>
          <c:idx val="0"/>
          <c:order val="0"/>
          <c:tx>
            <c:v>霍尔电压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8881889763779527E-2"/>
                  <c:y val="0.31034703995333918"/>
                </c:manualLayout>
              </c:layout>
              <c:numFmt formatCode="#,##0.00000_);[Red]\(#,##0.00000\)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Sheet1!$F$33:$F$39</c:f>
              <c:numCache>
                <c:formatCode>General</c:formatCode>
                <c:ptCount val="7"/>
                <c:pt idx="0">
                  <c:v>0</c:v>
                </c:pt>
                <c:pt idx="1">
                  <c:v>38.049999999999997</c:v>
                </c:pt>
                <c:pt idx="2">
                  <c:v>76.55</c:v>
                </c:pt>
                <c:pt idx="3">
                  <c:v>114.25</c:v>
                </c:pt>
                <c:pt idx="4">
                  <c:v>152</c:v>
                </c:pt>
                <c:pt idx="5">
                  <c:v>189.85000000000002</c:v>
                </c:pt>
                <c:pt idx="6">
                  <c:v>227.95</c:v>
                </c:pt>
              </c:numCache>
            </c:numRef>
          </c:xVal>
          <c:yVal>
            <c:numRef>
              <c:f>Sheet1!$J$33:$J$39</c:f>
              <c:numCache>
                <c:formatCode>General</c:formatCode>
                <c:ptCount val="7"/>
                <c:pt idx="0">
                  <c:v>0</c:v>
                </c:pt>
                <c:pt idx="1">
                  <c:v>13.725000000000001</c:v>
                </c:pt>
                <c:pt idx="2">
                  <c:v>27.675000000000001</c:v>
                </c:pt>
                <c:pt idx="3">
                  <c:v>41.325000000000003</c:v>
                </c:pt>
                <c:pt idx="4">
                  <c:v>55.1</c:v>
                </c:pt>
                <c:pt idx="5">
                  <c:v>69.099999999999994</c:v>
                </c:pt>
                <c:pt idx="6">
                  <c:v>82.8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60-4C21-A3F0-37A8EE69B2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5937152"/>
        <c:axId val="1765935072"/>
      </c:scatterChart>
      <c:valAx>
        <c:axId val="1765937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磁感应强度</a:t>
                </a:r>
                <a:r>
                  <a:rPr lang="en-US" altLang="zh-CN"/>
                  <a:t>B(mT)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65935072"/>
        <c:crosses val="autoZero"/>
        <c:crossBetween val="midCat"/>
      </c:valAx>
      <c:valAx>
        <c:axId val="17659350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霍尔电压</a:t>
                </a:r>
                <a:r>
                  <a:rPr lang="en-US" altLang="zh-CN"/>
                  <a:t>VH(mV)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65937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ayout>
        <c:manualLayout>
          <c:xMode val="edge"/>
          <c:yMode val="edge"/>
          <c:x val="0.16234711286089235"/>
          <c:y val="0.19031204432779236"/>
          <c:w val="0.2749862204724409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电磁铁磁场沿水平方向分布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4744203849518811"/>
          <c:y val="0.16650481189851271"/>
          <c:w val="0.79544685039370078"/>
          <c:h val="0.67725320793234167"/>
        </c:manualLayout>
      </c:layout>
      <c:scatterChart>
        <c:scatterStyle val="lineMarker"/>
        <c:varyColors val="0"/>
        <c:ser>
          <c:idx val="0"/>
          <c:order val="0"/>
          <c:tx>
            <c:v>磁感应强度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Sheet1!$A$48:$A$63</c:f>
              <c:numCache>
                <c:formatCode>General</c:formatCode>
                <c:ptCount val="16"/>
                <c:pt idx="0">
                  <c:v>44</c:v>
                </c:pt>
                <c:pt idx="1">
                  <c:v>42</c:v>
                </c:pt>
                <c:pt idx="2">
                  <c:v>40</c:v>
                </c:pt>
                <c:pt idx="3">
                  <c:v>38</c:v>
                </c:pt>
                <c:pt idx="4">
                  <c:v>36</c:v>
                </c:pt>
                <c:pt idx="5">
                  <c:v>34</c:v>
                </c:pt>
                <c:pt idx="6">
                  <c:v>32</c:v>
                </c:pt>
                <c:pt idx="7">
                  <c:v>30</c:v>
                </c:pt>
                <c:pt idx="8">
                  <c:v>28</c:v>
                </c:pt>
                <c:pt idx="9">
                  <c:v>26</c:v>
                </c:pt>
                <c:pt idx="10">
                  <c:v>24</c:v>
                </c:pt>
                <c:pt idx="11">
                  <c:v>22</c:v>
                </c:pt>
                <c:pt idx="12">
                  <c:v>20</c:v>
                </c:pt>
                <c:pt idx="13">
                  <c:v>18</c:v>
                </c:pt>
                <c:pt idx="14">
                  <c:v>16</c:v>
                </c:pt>
                <c:pt idx="15">
                  <c:v>14</c:v>
                </c:pt>
              </c:numCache>
            </c:numRef>
          </c:xVal>
          <c:yVal>
            <c:numRef>
              <c:f>Sheet1!$C$48:$C$63</c:f>
              <c:numCache>
                <c:formatCode>General</c:formatCode>
                <c:ptCount val="16"/>
                <c:pt idx="0">
                  <c:v>42.8</c:v>
                </c:pt>
                <c:pt idx="1">
                  <c:v>64.5</c:v>
                </c:pt>
                <c:pt idx="2">
                  <c:v>112.9</c:v>
                </c:pt>
                <c:pt idx="3">
                  <c:v>151.5</c:v>
                </c:pt>
                <c:pt idx="4">
                  <c:v>152.5</c:v>
                </c:pt>
                <c:pt idx="5">
                  <c:v>152.5</c:v>
                </c:pt>
                <c:pt idx="6">
                  <c:v>152.5</c:v>
                </c:pt>
                <c:pt idx="7">
                  <c:v>152.5</c:v>
                </c:pt>
                <c:pt idx="8">
                  <c:v>152.5</c:v>
                </c:pt>
                <c:pt idx="9">
                  <c:v>152.5</c:v>
                </c:pt>
                <c:pt idx="10">
                  <c:v>152.5</c:v>
                </c:pt>
                <c:pt idx="11">
                  <c:v>152.5</c:v>
                </c:pt>
                <c:pt idx="12">
                  <c:v>152.4</c:v>
                </c:pt>
                <c:pt idx="13">
                  <c:v>152.30000000000001</c:v>
                </c:pt>
                <c:pt idx="14">
                  <c:v>152.19999999999999</c:v>
                </c:pt>
                <c:pt idx="15">
                  <c:v>152.19999999999999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57-4EFC-88DA-59AE558BA6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5978352"/>
        <c:axId val="1765980848"/>
      </c:scatterChart>
      <c:valAx>
        <c:axId val="1765978352"/>
        <c:scaling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水平方向刻度</a:t>
                </a:r>
                <a:r>
                  <a:rPr lang="en-US" altLang="zh-CN"/>
                  <a:t>X</a:t>
                </a:r>
                <a:r>
                  <a:rPr lang="zh-CN" altLang="en-US"/>
                  <a:t>（</a:t>
                </a:r>
                <a:r>
                  <a:rPr lang="en-US" altLang="zh-CN"/>
                  <a:t>mm)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65980848"/>
        <c:crosses val="autoZero"/>
        <c:crossBetween val="midCat"/>
      </c:valAx>
      <c:valAx>
        <c:axId val="176598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磁感应强度</a:t>
                </a:r>
                <a:r>
                  <a:rPr lang="en-US" altLang="zh-CN"/>
                  <a:t>B(mT)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65978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6111111111111112"/>
          <c:y val="0.34048592884222811"/>
          <c:w val="0.20833333333333337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3872703412073492"/>
          <c:w val="0.83232174103237111"/>
          <c:h val="0.75387357830271229"/>
        </c:manualLayout>
      </c:layout>
      <c:scatterChart>
        <c:scatterStyle val="lineMarker"/>
        <c:varyColors val="0"/>
        <c:ser>
          <c:idx val="0"/>
          <c:order val="0"/>
          <c:tx>
            <c:v>磁感应强度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7910542432195973E-2"/>
                  <c:y val="-2.7615923009623795E-2"/>
                </c:manualLayout>
              </c:layout>
              <c:numFmt formatCode="#,##0.00000_);[Red]\(#,##0.00000\)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Sheet1!$A$73:$A$79</c:f>
              <c:numCache>
                <c:formatCode>General</c:formatCode>
                <c:ptCount val="7"/>
                <c:pt idx="0">
                  <c:v>50</c:v>
                </c:pt>
                <c:pt idx="1">
                  <c:v>75</c:v>
                </c:pt>
                <c:pt idx="2">
                  <c:v>100</c:v>
                </c:pt>
                <c:pt idx="3">
                  <c:v>125</c:v>
                </c:pt>
                <c:pt idx="4">
                  <c:v>150</c:v>
                </c:pt>
                <c:pt idx="5">
                  <c:v>175</c:v>
                </c:pt>
                <c:pt idx="6">
                  <c:v>200</c:v>
                </c:pt>
              </c:numCache>
            </c:numRef>
          </c:xVal>
          <c:yVal>
            <c:numRef>
              <c:f>Sheet1!$C$73:$C$79</c:f>
              <c:numCache>
                <c:formatCode>General</c:formatCode>
                <c:ptCount val="7"/>
                <c:pt idx="0">
                  <c:v>37.9</c:v>
                </c:pt>
                <c:pt idx="1">
                  <c:v>57</c:v>
                </c:pt>
                <c:pt idx="2">
                  <c:v>76.2</c:v>
                </c:pt>
                <c:pt idx="3">
                  <c:v>95.1</c:v>
                </c:pt>
                <c:pt idx="4">
                  <c:v>114.2</c:v>
                </c:pt>
                <c:pt idx="5">
                  <c:v>133.19999999999999</c:v>
                </c:pt>
                <c:pt idx="6">
                  <c:v>151.9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5B-414C-846B-8336D6A2AD4E}"/>
            </c:ext>
          </c:extLst>
        </c:ser>
        <c:ser>
          <c:idx val="1"/>
          <c:order val="1"/>
          <c:tx>
            <c:v>霍尔电压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2258945756780402"/>
                  <c:y val="0.12292213473315827"/>
                </c:manualLayout>
              </c:layout>
              <c:numFmt formatCode="#,##0.00000_);[Red]\(#,##0.00000\)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Sheet1!$A$73:$A$79</c:f>
              <c:numCache>
                <c:formatCode>General</c:formatCode>
                <c:ptCount val="7"/>
                <c:pt idx="0">
                  <c:v>50</c:v>
                </c:pt>
                <c:pt idx="1">
                  <c:v>75</c:v>
                </c:pt>
                <c:pt idx="2">
                  <c:v>100</c:v>
                </c:pt>
                <c:pt idx="3">
                  <c:v>125</c:v>
                </c:pt>
                <c:pt idx="4">
                  <c:v>150</c:v>
                </c:pt>
                <c:pt idx="5">
                  <c:v>175</c:v>
                </c:pt>
                <c:pt idx="6">
                  <c:v>200</c:v>
                </c:pt>
              </c:numCache>
            </c:numRef>
          </c:xVal>
          <c:yVal>
            <c:numRef>
              <c:f>Sheet1!$E$73:$E$79</c:f>
              <c:numCache>
                <c:formatCode>General</c:formatCode>
                <c:ptCount val="7"/>
                <c:pt idx="0">
                  <c:v>16.129000000000001</c:v>
                </c:pt>
                <c:pt idx="1">
                  <c:v>23.085999999999999</c:v>
                </c:pt>
                <c:pt idx="2">
                  <c:v>30.108000000000001</c:v>
                </c:pt>
                <c:pt idx="3">
                  <c:v>37.011000000000003</c:v>
                </c:pt>
                <c:pt idx="4">
                  <c:v>44</c:v>
                </c:pt>
                <c:pt idx="5">
                  <c:v>50.936</c:v>
                </c:pt>
                <c:pt idx="6">
                  <c:v>57.761000000000003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35B-414C-846B-8336D6A2AD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072496"/>
        <c:axId val="1829067088"/>
      </c:scatterChart>
      <c:valAx>
        <c:axId val="1829072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励磁电流</a:t>
                </a:r>
                <a:r>
                  <a:rPr lang="en-US" altLang="zh-CN"/>
                  <a:t>IM(mA)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29067088"/>
        <c:crosses val="autoZero"/>
        <c:crossBetween val="midCat"/>
      </c:valAx>
      <c:valAx>
        <c:axId val="18290670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磁感应强度</a:t>
                </a:r>
                <a:r>
                  <a:rPr lang="en-US" altLang="zh-CN"/>
                  <a:t>B(mT),</a:t>
                </a:r>
                <a:r>
                  <a:rPr lang="zh-CN" altLang="en-US"/>
                  <a:t>霍尔电压</a:t>
                </a:r>
                <a:r>
                  <a:rPr lang="en-US" altLang="zh-CN"/>
                  <a:t>VH(mV)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29072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4"/>
        <c:delete val="1"/>
      </c:legendEntry>
      <c:layout>
        <c:manualLayout>
          <c:xMode val="edge"/>
          <c:yMode val="edge"/>
          <c:x val="9.7236001749781309E-2"/>
          <c:y val="0.19551983085447658"/>
          <c:w val="0.27049477613044143"/>
          <c:h val="0.2818391333651143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励磁电流频率对磁场强度的影响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6085870516185477"/>
          <c:y val="0.12128786048983141"/>
          <c:w val="0.77278714204279497"/>
          <c:h val="0.66691464180474369"/>
        </c:manualLayout>
      </c:layout>
      <c:scatterChart>
        <c:scatterStyle val="smoothMarker"/>
        <c:varyColors val="0"/>
        <c:ser>
          <c:idx val="0"/>
          <c:order val="0"/>
          <c:tx>
            <c:v>磁感应强度B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Sheet1!$B$93:$B$103</c:f>
              <c:numCache>
                <c:formatCode>General</c:formatCode>
                <c:ptCount val="11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</c:numCache>
            </c:numRef>
          </c:xVal>
          <c:yVal>
            <c:numRef>
              <c:f>Sheet1!$C$93:$C$103</c:f>
              <c:numCache>
                <c:formatCode>General</c:formatCode>
                <c:ptCount val="11"/>
                <c:pt idx="0">
                  <c:v>0.20335700000000001</c:v>
                </c:pt>
                <c:pt idx="1">
                  <c:v>0.20677066666666671</c:v>
                </c:pt>
                <c:pt idx="2">
                  <c:v>0.20701450000000002</c:v>
                </c:pt>
                <c:pt idx="3">
                  <c:v>0.2065756</c:v>
                </c:pt>
                <c:pt idx="4">
                  <c:v>0.20579533333333336</c:v>
                </c:pt>
                <c:pt idx="5">
                  <c:v>0.20607399999999998</c:v>
                </c:pt>
                <c:pt idx="6">
                  <c:v>0.20774599999999999</c:v>
                </c:pt>
                <c:pt idx="7">
                  <c:v>0.20579533333333333</c:v>
                </c:pt>
                <c:pt idx="8">
                  <c:v>0.20745340000000001</c:v>
                </c:pt>
                <c:pt idx="9">
                  <c:v>0.20694800000000002</c:v>
                </c:pt>
                <c:pt idx="10">
                  <c:v>0.20677066666666671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280-4FC0-A1F3-EA92252513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3453440"/>
        <c:axId val="1836537568"/>
      </c:scatterChart>
      <c:valAx>
        <c:axId val="1573453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励磁电流频率</a:t>
                </a:r>
                <a:r>
                  <a:rPr lang="en-US" altLang="zh-CN"/>
                  <a:t>f(Hz)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36537568"/>
        <c:crosses val="autoZero"/>
        <c:crossBetween val="midCat"/>
      </c:valAx>
      <c:valAx>
        <c:axId val="1836537568"/>
        <c:scaling>
          <c:orientation val="minMax"/>
          <c:min val="0.2020000000000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磁感应强度</a:t>
                </a:r>
                <a:r>
                  <a:rPr lang="en-US" altLang="zh-CN"/>
                  <a:t>B(mT)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3453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1695822397200351"/>
          <c:y val="0.20159703995333916"/>
          <c:w val="0.18809897438511769"/>
          <c:h val="6.90188879764262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探测线圈转角与感应电压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8.9227276624131643E-2"/>
          <c:y val="0.10244457904300423"/>
          <c:w val="0.83668448485108271"/>
          <c:h val="0.76508271081499424"/>
        </c:manualLayout>
      </c:layout>
      <c:scatterChart>
        <c:scatterStyle val="lineMarker"/>
        <c:varyColors val="0"/>
        <c:ser>
          <c:idx val="0"/>
          <c:order val="0"/>
          <c:tx>
            <c:v>测量值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Sheet1!$A$119:$A$155</c:f>
              <c:numCache>
                <c:formatCode>General</c:formatCode>
                <c:ptCount val="3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</c:numCache>
            </c:numRef>
          </c:xVal>
          <c:yVal>
            <c:numRef>
              <c:f>Sheet1!$B$119:$B$155</c:f>
              <c:numCache>
                <c:formatCode>General</c:formatCode>
                <c:ptCount val="37"/>
                <c:pt idx="0">
                  <c:v>8.48</c:v>
                </c:pt>
                <c:pt idx="1">
                  <c:v>8.35</c:v>
                </c:pt>
                <c:pt idx="2">
                  <c:v>7.98</c:v>
                </c:pt>
                <c:pt idx="3">
                  <c:v>7.45</c:v>
                </c:pt>
                <c:pt idx="4">
                  <c:v>6.66</c:v>
                </c:pt>
                <c:pt idx="5">
                  <c:v>5.66</c:v>
                </c:pt>
                <c:pt idx="6">
                  <c:v>4.51</c:v>
                </c:pt>
                <c:pt idx="7">
                  <c:v>3.16</c:v>
                </c:pt>
                <c:pt idx="8">
                  <c:v>1.87</c:v>
                </c:pt>
                <c:pt idx="9">
                  <c:v>0.28000000000000003</c:v>
                </c:pt>
                <c:pt idx="10">
                  <c:v>1.1599999999999999</c:v>
                </c:pt>
                <c:pt idx="11">
                  <c:v>2.65</c:v>
                </c:pt>
                <c:pt idx="12">
                  <c:v>4.04</c:v>
                </c:pt>
                <c:pt idx="13">
                  <c:v>5.3</c:v>
                </c:pt>
                <c:pt idx="14">
                  <c:v>6.44</c:v>
                </c:pt>
                <c:pt idx="15">
                  <c:v>7.32</c:v>
                </c:pt>
                <c:pt idx="16">
                  <c:v>7.98</c:v>
                </c:pt>
                <c:pt idx="17">
                  <c:v>8.3699999999999992</c:v>
                </c:pt>
                <c:pt idx="18">
                  <c:v>8.48</c:v>
                </c:pt>
                <c:pt idx="19">
                  <c:v>8.32</c:v>
                </c:pt>
                <c:pt idx="20">
                  <c:v>7.89</c:v>
                </c:pt>
                <c:pt idx="21">
                  <c:v>7.14</c:v>
                </c:pt>
                <c:pt idx="22">
                  <c:v>6.25</c:v>
                </c:pt>
                <c:pt idx="23">
                  <c:v>5.07</c:v>
                </c:pt>
                <c:pt idx="24">
                  <c:v>3.81</c:v>
                </c:pt>
                <c:pt idx="25">
                  <c:v>2.36</c:v>
                </c:pt>
                <c:pt idx="26">
                  <c:v>1.07</c:v>
                </c:pt>
                <c:pt idx="27">
                  <c:v>0.19</c:v>
                </c:pt>
                <c:pt idx="28">
                  <c:v>1.86</c:v>
                </c:pt>
                <c:pt idx="29">
                  <c:v>3.18</c:v>
                </c:pt>
                <c:pt idx="30">
                  <c:v>4.4000000000000004</c:v>
                </c:pt>
                <c:pt idx="31">
                  <c:v>5.67</c:v>
                </c:pt>
                <c:pt idx="32">
                  <c:v>6.58</c:v>
                </c:pt>
                <c:pt idx="33">
                  <c:v>7.41</c:v>
                </c:pt>
                <c:pt idx="34">
                  <c:v>7.97</c:v>
                </c:pt>
                <c:pt idx="35">
                  <c:v>8.35</c:v>
                </c:pt>
                <c:pt idx="36">
                  <c:v>8.48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39-404D-9FE8-3720A22F36A2}"/>
            </c:ext>
          </c:extLst>
        </c:ser>
        <c:ser>
          <c:idx val="1"/>
          <c:order val="1"/>
          <c:tx>
            <c:v>理论值曲线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Sheet1!$A$119:$A$155</c:f>
              <c:numCache>
                <c:formatCode>General</c:formatCode>
                <c:ptCount val="3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</c:numCache>
            </c:numRef>
          </c:xVal>
          <c:yVal>
            <c:numRef>
              <c:f>Sheet1!$D$119:$D$155</c:f>
              <c:numCache>
                <c:formatCode>0.00</c:formatCode>
                <c:ptCount val="37"/>
                <c:pt idx="0">
                  <c:v>8.48</c:v>
                </c:pt>
                <c:pt idx="1">
                  <c:v>8.3512000000000004</c:v>
                </c:pt>
                <c:pt idx="2">
                  <c:v>7.9686000000000003</c:v>
                </c:pt>
                <c:pt idx="3">
                  <c:v>7.3438999999999997</c:v>
                </c:pt>
                <c:pt idx="4">
                  <c:v>6.4961000000000002</c:v>
                </c:pt>
                <c:pt idx="5">
                  <c:v>5.4508000000000001</c:v>
                </c:pt>
                <c:pt idx="6">
                  <c:v>4.24</c:v>
                </c:pt>
                <c:pt idx="7">
                  <c:v>2.9003000000000001</c:v>
                </c:pt>
                <c:pt idx="8">
                  <c:v>1.4724999999999999</c:v>
                </c:pt>
                <c:pt idx="9">
                  <c:v>0</c:v>
                </c:pt>
                <c:pt idx="10">
                  <c:v>1.4724999999999999</c:v>
                </c:pt>
                <c:pt idx="11">
                  <c:v>2.9003000000000001</c:v>
                </c:pt>
                <c:pt idx="12">
                  <c:v>4.24</c:v>
                </c:pt>
                <c:pt idx="13">
                  <c:v>5.4508000000000001</c:v>
                </c:pt>
                <c:pt idx="14">
                  <c:v>6.4961000000000002</c:v>
                </c:pt>
                <c:pt idx="15">
                  <c:v>7.3438999999999997</c:v>
                </c:pt>
                <c:pt idx="16">
                  <c:v>7.9686000000000003</c:v>
                </c:pt>
                <c:pt idx="17">
                  <c:v>8.3512000000000004</c:v>
                </c:pt>
                <c:pt idx="18">
                  <c:v>8.48</c:v>
                </c:pt>
                <c:pt idx="19">
                  <c:v>8.3512000000000004</c:v>
                </c:pt>
                <c:pt idx="20">
                  <c:v>7.9686000000000003</c:v>
                </c:pt>
                <c:pt idx="21">
                  <c:v>7.3438999999999997</c:v>
                </c:pt>
                <c:pt idx="22">
                  <c:v>6.4961000000000002</c:v>
                </c:pt>
                <c:pt idx="23">
                  <c:v>5.4508000000000001</c:v>
                </c:pt>
                <c:pt idx="24">
                  <c:v>4.24</c:v>
                </c:pt>
                <c:pt idx="25">
                  <c:v>2.9003000000000001</c:v>
                </c:pt>
                <c:pt idx="26">
                  <c:v>1.4724999999999999</c:v>
                </c:pt>
                <c:pt idx="27">
                  <c:v>0</c:v>
                </c:pt>
                <c:pt idx="28">
                  <c:v>1.4724999999999999</c:v>
                </c:pt>
                <c:pt idx="29">
                  <c:v>2.9003000000000001</c:v>
                </c:pt>
                <c:pt idx="30">
                  <c:v>4.24</c:v>
                </c:pt>
                <c:pt idx="31">
                  <c:v>5.4508000000000001</c:v>
                </c:pt>
                <c:pt idx="32">
                  <c:v>6.4961000000000002</c:v>
                </c:pt>
                <c:pt idx="33">
                  <c:v>7.3438999999999997</c:v>
                </c:pt>
                <c:pt idx="34">
                  <c:v>7.9686000000000003</c:v>
                </c:pt>
                <c:pt idx="35">
                  <c:v>8.3512000000000004</c:v>
                </c:pt>
                <c:pt idx="36">
                  <c:v>8.48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739-404D-9FE8-3720A22F36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1594768"/>
        <c:axId val="1941595600"/>
      </c:scatterChart>
      <c:valAx>
        <c:axId val="1941594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线圈转角</a:t>
                </a:r>
                <a:r>
                  <a:rPr lang="zh-CN" altLang="zh-CN" sz="1000" b="1" i="0" u="none" strike="noStrike" baseline="0">
                    <a:effectLst/>
                  </a:rPr>
                  <a:t>θ</a:t>
                </a:r>
                <a:r>
                  <a:rPr lang="en-US" altLang="zh-CN" sz="1000" b="1" i="0" u="none" strike="noStrike" baseline="0">
                    <a:effectLst/>
                  </a:rPr>
                  <a:t>(°)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41595600"/>
        <c:crosses val="autoZero"/>
        <c:crossBetween val="midCat"/>
      </c:valAx>
      <c:valAx>
        <c:axId val="194159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电压</a:t>
                </a:r>
                <a:r>
                  <a:rPr lang="en-US" altLang="zh-CN"/>
                  <a:t>U(mV)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41594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9404585531303836"/>
          <c:y val="0.17216205666599374"/>
          <c:w val="0.14742012460366818"/>
          <c:h val="0.115385422975974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亥姆霍兹线圈磁场的径向分布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7.6527777777777778E-2"/>
          <c:y val="0.13409740449110527"/>
          <c:w val="0.88302777777777763"/>
          <c:h val="0.65410505978419364"/>
        </c:manualLayout>
      </c:layout>
      <c:scatterChart>
        <c:scatterStyle val="lineMarker"/>
        <c:varyColors val="0"/>
        <c:ser>
          <c:idx val="0"/>
          <c:order val="0"/>
          <c:tx>
            <c:v>磁感应强度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Sheet1!$B$174:$B$184</c:f>
              <c:numCache>
                <c:formatCode>General</c:formatCode>
                <c:ptCount val="11"/>
                <c:pt idx="0">
                  <c:v>-25</c:v>
                </c:pt>
                <c:pt idx="1">
                  <c:v>-20</c:v>
                </c:pt>
                <c:pt idx="2">
                  <c:v>-15</c:v>
                </c:pt>
                <c:pt idx="3">
                  <c:v>-10</c:v>
                </c:pt>
                <c:pt idx="4">
                  <c:v>-5</c:v>
                </c:pt>
                <c:pt idx="5">
                  <c:v>0</c:v>
                </c:pt>
                <c:pt idx="6">
                  <c:v>5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</c:numCache>
            </c:numRef>
          </c:xVal>
          <c:yVal>
            <c:numRef>
              <c:f>Sheet1!$C$174:$C$184</c:f>
              <c:numCache>
                <c:formatCode>General</c:formatCode>
                <c:ptCount val="11"/>
                <c:pt idx="0">
                  <c:v>0.20603916666666666</c:v>
                </c:pt>
                <c:pt idx="1">
                  <c:v>0.20628300000000002</c:v>
                </c:pt>
                <c:pt idx="2">
                  <c:v>0.20628300000000002</c:v>
                </c:pt>
                <c:pt idx="3">
                  <c:v>0.20652683333333335</c:v>
                </c:pt>
                <c:pt idx="4">
                  <c:v>0.20652683333333335</c:v>
                </c:pt>
                <c:pt idx="5">
                  <c:v>0.20652683333333335</c:v>
                </c:pt>
                <c:pt idx="6">
                  <c:v>0.20628300000000002</c:v>
                </c:pt>
                <c:pt idx="7">
                  <c:v>0.20628300000000002</c:v>
                </c:pt>
                <c:pt idx="8">
                  <c:v>0.20603916666666666</c:v>
                </c:pt>
                <c:pt idx="9">
                  <c:v>0.20603916666666666</c:v>
                </c:pt>
                <c:pt idx="10">
                  <c:v>0.20579533333333336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EC-463E-A452-FAE3DFD552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2635008"/>
        <c:axId val="2012634592"/>
      </c:scatterChart>
      <c:valAx>
        <c:axId val="2012635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径向距离</a:t>
                </a:r>
                <a:r>
                  <a:rPr lang="en-US" altLang="zh-CN"/>
                  <a:t>X</a:t>
                </a:r>
                <a:r>
                  <a:rPr lang="zh-CN" altLang="en-US"/>
                  <a:t>（</a:t>
                </a:r>
                <a:r>
                  <a:rPr lang="en-US" altLang="zh-CN"/>
                  <a:t>mm</a:t>
                </a:r>
                <a:r>
                  <a:rPr lang="zh-CN" altLang="en-US"/>
                  <a:t>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12634592"/>
        <c:crosses val="autoZero"/>
        <c:crossBetween val="midCat"/>
      </c:valAx>
      <c:valAx>
        <c:axId val="201263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测量</a:t>
                </a:r>
                <a:r>
                  <a:rPr lang="en-US" altLang="zh-CN"/>
                  <a:t>B</a:t>
                </a:r>
                <a:r>
                  <a:rPr lang="zh-CN" altLang="en-US"/>
                  <a:t>（</a:t>
                </a:r>
                <a:r>
                  <a:rPr lang="en-US" altLang="zh-CN"/>
                  <a:t>mT</a:t>
                </a:r>
                <a:r>
                  <a:rPr lang="zh-CN" altLang="en-US"/>
                  <a:t>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12635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6666666666666665"/>
          <c:y val="0.66918963254593178"/>
          <c:w val="0.20833333333333337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98425</xdr:colOff>
      <xdr:row>2</xdr:row>
      <xdr:rowOff>152400</xdr:rowOff>
    </xdr:from>
    <xdr:to>
      <xdr:col>13</xdr:col>
      <xdr:colOff>47625</xdr:colOff>
      <xdr:row>18</xdr:row>
      <xdr:rowOff>50800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E0A5871-7691-439D-8C40-9B67644791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66675</xdr:colOff>
      <xdr:row>10</xdr:row>
      <xdr:rowOff>6350</xdr:rowOff>
    </xdr:from>
    <xdr:to>
      <xdr:col>13</xdr:col>
      <xdr:colOff>15875</xdr:colOff>
      <xdr:row>25</xdr:row>
      <xdr:rowOff>82550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BAB5607D-5A2A-41C9-95E2-93DEB8CE04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466725</xdr:colOff>
      <xdr:row>16</xdr:row>
      <xdr:rowOff>101600</xdr:rowOff>
    </xdr:from>
    <xdr:to>
      <xdr:col>13</xdr:col>
      <xdr:colOff>415925</xdr:colOff>
      <xdr:row>32</xdr:row>
      <xdr:rowOff>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19F954D9-6382-4C59-BCF0-ACF0CF7BB6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606425</xdr:colOff>
      <xdr:row>19</xdr:row>
      <xdr:rowOff>12700</xdr:rowOff>
    </xdr:from>
    <xdr:to>
      <xdr:col>9</xdr:col>
      <xdr:colOff>415925</xdr:colOff>
      <xdr:row>34</xdr:row>
      <xdr:rowOff>88900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8F5CB1E7-DBD4-4499-94D5-F3AA10D881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574675</xdr:colOff>
      <xdr:row>46</xdr:row>
      <xdr:rowOff>0</xdr:rowOff>
    </xdr:from>
    <xdr:to>
      <xdr:col>8</xdr:col>
      <xdr:colOff>377825</xdr:colOff>
      <xdr:row>61</xdr:row>
      <xdr:rowOff>76200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F0EDFA67-B6CF-46B1-968D-CDC1A3DF6F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3174</xdr:colOff>
      <xdr:row>62</xdr:row>
      <xdr:rowOff>171450</xdr:rowOff>
    </xdr:from>
    <xdr:to>
      <xdr:col>13</xdr:col>
      <xdr:colOff>450849</xdr:colOff>
      <xdr:row>80</xdr:row>
      <xdr:rowOff>12700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8AD40EA5-1C91-4AE3-95DC-7F5367C144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123824</xdr:colOff>
      <xdr:row>92</xdr:row>
      <xdr:rowOff>88900</xdr:rowOff>
    </xdr:from>
    <xdr:to>
      <xdr:col>11</xdr:col>
      <xdr:colOff>158749</xdr:colOff>
      <xdr:row>109</xdr:row>
      <xdr:rowOff>171450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A265DA48-05FD-4DEB-93CE-D4CA0AC23B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187324</xdr:colOff>
      <xdr:row>141</xdr:row>
      <xdr:rowOff>107950</xdr:rowOff>
    </xdr:from>
    <xdr:to>
      <xdr:col>13</xdr:col>
      <xdr:colOff>146050</xdr:colOff>
      <xdr:row>162</xdr:row>
      <xdr:rowOff>88900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26B95013-FD86-411F-8EFC-D1D0A3B4F3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34925</xdr:colOff>
      <xdr:row>178</xdr:row>
      <xdr:rowOff>127000</xdr:rowOff>
    </xdr:from>
    <xdr:to>
      <xdr:col>10</xdr:col>
      <xdr:colOff>225425</xdr:colOff>
      <xdr:row>194</xdr:row>
      <xdr:rowOff>25400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2A54D015-1D5D-4CAD-AF28-F3C48EC3CD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295274</xdr:colOff>
      <xdr:row>195</xdr:row>
      <xdr:rowOff>38100</xdr:rowOff>
    </xdr:from>
    <xdr:to>
      <xdr:col>10</xdr:col>
      <xdr:colOff>438149</xdr:colOff>
      <xdr:row>213</xdr:row>
      <xdr:rowOff>38100</xdr:rowOff>
    </xdr:to>
    <xdr:graphicFrame macro="">
      <xdr:nvGraphicFramePr>
        <xdr:cNvPr id="14" name="图表 13">
          <a:extLst>
            <a:ext uri="{FF2B5EF4-FFF2-40B4-BE49-F238E27FC236}">
              <a16:creationId xmlns:a16="http://schemas.microsoft.com/office/drawing/2014/main" id="{C5DD365A-7A7E-49A2-B68D-21A91C43FE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536574</xdr:colOff>
      <xdr:row>224</xdr:row>
      <xdr:rowOff>120650</xdr:rowOff>
    </xdr:from>
    <xdr:to>
      <xdr:col>11</xdr:col>
      <xdr:colOff>323849</xdr:colOff>
      <xdr:row>244</xdr:row>
      <xdr:rowOff>6350</xdr:rowOff>
    </xdr:to>
    <xdr:graphicFrame macro="">
      <xdr:nvGraphicFramePr>
        <xdr:cNvPr id="15" name="图表 14">
          <a:extLst>
            <a:ext uri="{FF2B5EF4-FFF2-40B4-BE49-F238E27FC236}">
              <a16:creationId xmlns:a16="http://schemas.microsoft.com/office/drawing/2014/main" id="{170BCB00-ACC5-40DB-B563-9B21303CA8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P234"/>
  <sheetViews>
    <sheetView tabSelected="1" topLeftCell="A218" zoomScaleNormal="100" workbookViewId="0">
      <selection activeCell="M234" sqref="M234"/>
    </sheetView>
  </sheetViews>
  <sheetFormatPr defaultRowHeight="14" x14ac:dyDescent="0.3"/>
  <cols>
    <col min="1" max="1" width="18.1640625" bestFit="1" customWidth="1"/>
    <col min="2" max="12" width="9.58203125" bestFit="1" customWidth="1"/>
  </cols>
  <sheetData>
    <row r="2" spans="1:6" x14ac:dyDescent="0.3">
      <c r="A2">
        <v>0</v>
      </c>
      <c r="B2" s="2">
        <v>0</v>
      </c>
      <c r="C2" s="2">
        <v>0</v>
      </c>
      <c r="D2" s="2">
        <v>0</v>
      </c>
      <c r="E2" s="2">
        <v>0</v>
      </c>
      <c r="F2" s="2">
        <f>(B2-C2+D2-E2)/4</f>
        <v>0</v>
      </c>
    </row>
    <row r="3" spans="1:6" x14ac:dyDescent="0.3">
      <c r="A3" s="1">
        <v>0.5</v>
      </c>
      <c r="B3" s="2">
        <v>28.9</v>
      </c>
      <c r="C3" s="2">
        <v>-29.1</v>
      </c>
      <c r="D3" s="2">
        <v>26.9</v>
      </c>
      <c r="E3" s="2">
        <v>-26.9</v>
      </c>
      <c r="F3" s="2">
        <f t="shared" ref="F3:F8" si="0">(B3-C3+D3-E3)/4</f>
        <v>27.950000000000003</v>
      </c>
    </row>
    <row r="4" spans="1:6" x14ac:dyDescent="0.3">
      <c r="A4" s="1">
        <v>1</v>
      </c>
      <c r="B4" s="2">
        <v>57.4</v>
      </c>
      <c r="C4" s="2">
        <v>-57.7</v>
      </c>
      <c r="D4" s="2">
        <v>53.3</v>
      </c>
      <c r="E4" s="2">
        <v>-53.4</v>
      </c>
      <c r="F4" s="2">
        <f t="shared" si="0"/>
        <v>55.449999999999996</v>
      </c>
    </row>
    <row r="5" spans="1:6" x14ac:dyDescent="0.3">
      <c r="A5" s="1">
        <v>1.5</v>
      </c>
      <c r="B5" s="2">
        <v>86.1</v>
      </c>
      <c r="C5" s="2">
        <v>-86.8</v>
      </c>
      <c r="D5" s="2">
        <v>80</v>
      </c>
      <c r="E5" s="2">
        <v>-80.400000000000006</v>
      </c>
      <c r="F5" s="2">
        <f t="shared" si="0"/>
        <v>83.324999999999989</v>
      </c>
    </row>
    <row r="6" spans="1:6" x14ac:dyDescent="0.3">
      <c r="A6" s="1">
        <v>2</v>
      </c>
      <c r="B6" s="2">
        <v>114.2</v>
      </c>
      <c r="C6" s="2">
        <v>-115.6</v>
      </c>
      <c r="D6" s="2">
        <v>106.3</v>
      </c>
      <c r="E6" s="2">
        <v>-107</v>
      </c>
      <c r="F6" s="2">
        <f t="shared" si="0"/>
        <v>110.77500000000001</v>
      </c>
    </row>
    <row r="7" spans="1:6" x14ac:dyDescent="0.3">
      <c r="A7" s="1">
        <v>2.5</v>
      </c>
      <c r="B7" s="2">
        <v>142.19999999999999</v>
      </c>
      <c r="C7" s="2">
        <v>-144.19999999999999</v>
      </c>
      <c r="D7" s="2">
        <v>132.4</v>
      </c>
      <c r="E7" s="2">
        <v>-133.5</v>
      </c>
      <c r="F7" s="2">
        <f t="shared" si="0"/>
        <v>138.07499999999999</v>
      </c>
    </row>
    <row r="8" spans="1:6" x14ac:dyDescent="0.3">
      <c r="A8" s="1">
        <v>3</v>
      </c>
      <c r="B8" s="2">
        <v>170.1</v>
      </c>
      <c r="C8" s="2">
        <v>-173.1</v>
      </c>
      <c r="D8" s="2">
        <v>158.6</v>
      </c>
      <c r="E8" s="2">
        <v>-160.19999999999999</v>
      </c>
      <c r="F8" s="2">
        <f t="shared" si="0"/>
        <v>165.5</v>
      </c>
    </row>
    <row r="14" spans="1:6" x14ac:dyDescent="0.3">
      <c r="A14">
        <v>0</v>
      </c>
      <c r="B14">
        <v>0</v>
      </c>
      <c r="C14">
        <v>0</v>
      </c>
      <c r="D14">
        <v>0</v>
      </c>
      <c r="E14">
        <v>0</v>
      </c>
      <c r="F14">
        <f>(B14-C14+D14-E14)/4</f>
        <v>0</v>
      </c>
    </row>
    <row r="15" spans="1:6" x14ac:dyDescent="0.3">
      <c r="A15">
        <v>50</v>
      </c>
      <c r="B15">
        <v>15.7</v>
      </c>
      <c r="C15">
        <v>-16</v>
      </c>
      <c r="D15">
        <v>11.5</v>
      </c>
      <c r="E15">
        <v>-11.7</v>
      </c>
      <c r="F15">
        <f t="shared" ref="F15:F20" si="1">(B15-C15+D15-E15)/4</f>
        <v>13.725000000000001</v>
      </c>
    </row>
    <row r="16" spans="1:6" x14ac:dyDescent="0.3">
      <c r="A16">
        <v>100</v>
      </c>
      <c r="B16">
        <v>29.6</v>
      </c>
      <c r="C16">
        <v>-29.9</v>
      </c>
      <c r="D16">
        <v>25.5</v>
      </c>
      <c r="E16">
        <v>-25.7</v>
      </c>
      <c r="F16">
        <f t="shared" si="1"/>
        <v>27.675000000000001</v>
      </c>
    </row>
    <row r="17" spans="1:6" x14ac:dyDescent="0.3">
      <c r="A17">
        <v>150</v>
      </c>
      <c r="B17">
        <v>43.3</v>
      </c>
      <c r="C17">
        <v>-43.6</v>
      </c>
      <c r="D17">
        <v>39.1</v>
      </c>
      <c r="E17">
        <v>-39.299999999999997</v>
      </c>
      <c r="F17">
        <f t="shared" si="1"/>
        <v>41.325000000000003</v>
      </c>
    </row>
    <row r="18" spans="1:6" x14ac:dyDescent="0.3">
      <c r="A18">
        <v>200</v>
      </c>
      <c r="B18">
        <v>57</v>
      </c>
      <c r="C18">
        <v>-57.3</v>
      </c>
      <c r="D18">
        <v>53</v>
      </c>
      <c r="E18">
        <v>-53.1</v>
      </c>
      <c r="F18">
        <f t="shared" si="1"/>
        <v>55.1</v>
      </c>
    </row>
    <row r="19" spans="1:6" x14ac:dyDescent="0.3">
      <c r="A19">
        <v>250</v>
      </c>
      <c r="B19">
        <v>71</v>
      </c>
      <c r="C19">
        <v>-71.400000000000006</v>
      </c>
      <c r="D19">
        <v>66.900000000000006</v>
      </c>
      <c r="E19">
        <v>-67.099999999999994</v>
      </c>
      <c r="F19">
        <f t="shared" si="1"/>
        <v>69.099999999999994</v>
      </c>
    </row>
    <row r="20" spans="1:6" x14ac:dyDescent="0.3">
      <c r="A20">
        <v>300</v>
      </c>
      <c r="B20">
        <v>84.7</v>
      </c>
      <c r="C20">
        <v>-85.1</v>
      </c>
      <c r="D20">
        <v>80.599999999999994</v>
      </c>
      <c r="E20">
        <v>-80.8</v>
      </c>
      <c r="F20">
        <f t="shared" si="1"/>
        <v>82.8</v>
      </c>
    </row>
    <row r="33" spans="1:16" x14ac:dyDescent="0.3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J33">
        <v>0</v>
      </c>
    </row>
    <row r="34" spans="1:16" x14ac:dyDescent="0.3">
      <c r="A34">
        <v>50</v>
      </c>
      <c r="B34">
        <v>37.700000000000003</v>
      </c>
      <c r="C34">
        <v>37.700000000000003</v>
      </c>
      <c r="D34">
        <v>-38.4</v>
      </c>
      <c r="E34">
        <v>-38.4</v>
      </c>
      <c r="F34">
        <f>(B34-D34)/2</f>
        <v>38.049999999999997</v>
      </c>
      <c r="J34">
        <v>13.725000000000001</v>
      </c>
    </row>
    <row r="35" spans="1:16" x14ac:dyDescent="0.3">
      <c r="A35">
        <v>100</v>
      </c>
      <c r="B35">
        <v>76</v>
      </c>
      <c r="C35">
        <v>76</v>
      </c>
      <c r="D35">
        <v>-77.099999999999994</v>
      </c>
      <c r="E35">
        <v>-77.099999999999994</v>
      </c>
      <c r="F35">
        <f t="shared" ref="F35:F39" si="2">(B35-D35)/2</f>
        <v>76.55</v>
      </c>
      <c r="J35">
        <v>27.675000000000001</v>
      </c>
    </row>
    <row r="36" spans="1:16" x14ac:dyDescent="0.3">
      <c r="A36">
        <v>150</v>
      </c>
      <c r="B36">
        <v>113.7</v>
      </c>
      <c r="C36">
        <v>113.7</v>
      </c>
      <c r="D36">
        <v>-114.8</v>
      </c>
      <c r="E36">
        <v>-114.8</v>
      </c>
      <c r="F36">
        <f t="shared" si="2"/>
        <v>114.25</v>
      </c>
      <c r="J36">
        <v>41.325000000000003</v>
      </c>
    </row>
    <row r="37" spans="1:16" x14ac:dyDescent="0.3">
      <c r="A37">
        <v>200</v>
      </c>
      <c r="B37">
        <v>151.5</v>
      </c>
      <c r="C37">
        <v>151.5</v>
      </c>
      <c r="D37">
        <v>-152.5</v>
      </c>
      <c r="E37">
        <v>-152.5</v>
      </c>
      <c r="F37">
        <f t="shared" si="2"/>
        <v>152</v>
      </c>
      <c r="J37">
        <v>55.1</v>
      </c>
    </row>
    <row r="38" spans="1:16" x14ac:dyDescent="0.3">
      <c r="A38">
        <v>250</v>
      </c>
      <c r="B38">
        <v>189.3</v>
      </c>
      <c r="C38">
        <v>189.3</v>
      </c>
      <c r="D38">
        <v>-190.4</v>
      </c>
      <c r="E38">
        <v>-190.4</v>
      </c>
      <c r="F38">
        <f t="shared" si="2"/>
        <v>189.85000000000002</v>
      </c>
      <c r="J38">
        <v>69.099999999999994</v>
      </c>
    </row>
    <row r="39" spans="1:16" x14ac:dyDescent="0.3">
      <c r="A39">
        <v>300</v>
      </c>
      <c r="B39">
        <v>227.4</v>
      </c>
      <c r="C39">
        <v>227.4</v>
      </c>
      <c r="D39">
        <v>-228.5</v>
      </c>
      <c r="E39">
        <v>-228.5</v>
      </c>
      <c r="F39">
        <f t="shared" si="2"/>
        <v>227.95</v>
      </c>
      <c r="J39">
        <v>82.8</v>
      </c>
    </row>
    <row r="44" spans="1:16" x14ac:dyDescent="0.3">
      <c r="A44">
        <v>44</v>
      </c>
      <c r="B44">
        <v>42</v>
      </c>
      <c r="C44">
        <v>40</v>
      </c>
      <c r="D44">
        <v>38</v>
      </c>
      <c r="E44">
        <v>36</v>
      </c>
      <c r="F44">
        <v>34</v>
      </c>
      <c r="G44">
        <v>32</v>
      </c>
      <c r="H44">
        <v>30</v>
      </c>
      <c r="I44">
        <v>28</v>
      </c>
      <c r="J44">
        <v>26</v>
      </c>
      <c r="K44">
        <v>24</v>
      </c>
      <c r="L44">
        <v>22</v>
      </c>
      <c r="M44">
        <v>20</v>
      </c>
      <c r="N44">
        <v>18</v>
      </c>
      <c r="O44">
        <v>16</v>
      </c>
      <c r="P44">
        <v>14</v>
      </c>
    </row>
    <row r="45" spans="1:16" x14ac:dyDescent="0.3">
      <c r="A45">
        <v>42.8</v>
      </c>
      <c r="B45">
        <v>64.5</v>
      </c>
      <c r="C45">
        <v>112.9</v>
      </c>
      <c r="D45">
        <v>151.5</v>
      </c>
      <c r="E45">
        <v>152.5</v>
      </c>
      <c r="F45">
        <v>152.5</v>
      </c>
      <c r="G45">
        <v>152.5</v>
      </c>
      <c r="H45">
        <v>152.5</v>
      </c>
      <c r="I45">
        <v>152.5</v>
      </c>
      <c r="J45">
        <v>152.5</v>
      </c>
      <c r="K45">
        <v>152.5</v>
      </c>
      <c r="L45">
        <v>152.5</v>
      </c>
      <c r="M45">
        <v>152.4</v>
      </c>
      <c r="N45">
        <v>152.30000000000001</v>
      </c>
      <c r="O45">
        <v>152.19999999999999</v>
      </c>
      <c r="P45">
        <v>152.19999999999999</v>
      </c>
    </row>
    <row r="48" spans="1:16" x14ac:dyDescent="0.3">
      <c r="A48">
        <v>44</v>
      </c>
      <c r="C48">
        <v>42.8</v>
      </c>
    </row>
    <row r="49" spans="1:3" x14ac:dyDescent="0.3">
      <c r="A49">
        <v>42</v>
      </c>
      <c r="C49">
        <v>64.5</v>
      </c>
    </row>
    <row r="50" spans="1:3" x14ac:dyDescent="0.3">
      <c r="A50">
        <v>40</v>
      </c>
      <c r="C50">
        <v>112.9</v>
      </c>
    </row>
    <row r="51" spans="1:3" x14ac:dyDescent="0.3">
      <c r="A51">
        <v>38</v>
      </c>
      <c r="C51">
        <v>151.5</v>
      </c>
    </row>
    <row r="52" spans="1:3" x14ac:dyDescent="0.3">
      <c r="A52">
        <v>36</v>
      </c>
      <c r="C52">
        <v>152.5</v>
      </c>
    </row>
    <row r="53" spans="1:3" x14ac:dyDescent="0.3">
      <c r="A53">
        <v>34</v>
      </c>
      <c r="C53">
        <v>152.5</v>
      </c>
    </row>
    <row r="54" spans="1:3" x14ac:dyDescent="0.3">
      <c r="A54">
        <v>32</v>
      </c>
      <c r="C54">
        <v>152.5</v>
      </c>
    </row>
    <row r="55" spans="1:3" x14ac:dyDescent="0.3">
      <c r="A55">
        <v>30</v>
      </c>
      <c r="C55">
        <v>152.5</v>
      </c>
    </row>
    <row r="56" spans="1:3" x14ac:dyDescent="0.3">
      <c r="A56">
        <v>28</v>
      </c>
      <c r="C56">
        <v>152.5</v>
      </c>
    </row>
    <row r="57" spans="1:3" x14ac:dyDescent="0.3">
      <c r="A57">
        <v>26</v>
      </c>
      <c r="C57">
        <v>152.5</v>
      </c>
    </row>
    <row r="58" spans="1:3" x14ac:dyDescent="0.3">
      <c r="A58">
        <v>24</v>
      </c>
      <c r="C58">
        <v>152.5</v>
      </c>
    </row>
    <row r="59" spans="1:3" x14ac:dyDescent="0.3">
      <c r="A59">
        <v>22</v>
      </c>
      <c r="C59">
        <v>152.5</v>
      </c>
    </row>
    <row r="60" spans="1:3" x14ac:dyDescent="0.3">
      <c r="A60">
        <v>20</v>
      </c>
      <c r="C60">
        <v>152.4</v>
      </c>
    </row>
    <row r="61" spans="1:3" x14ac:dyDescent="0.3">
      <c r="A61">
        <v>18</v>
      </c>
      <c r="C61">
        <v>152.30000000000001</v>
      </c>
    </row>
    <row r="62" spans="1:3" x14ac:dyDescent="0.3">
      <c r="A62">
        <v>16</v>
      </c>
      <c r="C62">
        <v>152.19999999999999</v>
      </c>
    </row>
    <row r="63" spans="1:3" x14ac:dyDescent="0.3">
      <c r="A63">
        <v>14</v>
      </c>
      <c r="C63">
        <v>152.19999999999999</v>
      </c>
    </row>
    <row r="67" spans="1:8" x14ac:dyDescent="0.3">
      <c r="A67" t="s">
        <v>0</v>
      </c>
      <c r="B67">
        <v>50</v>
      </c>
      <c r="C67">
        <v>75</v>
      </c>
      <c r="D67">
        <v>100</v>
      </c>
      <c r="E67">
        <v>125</v>
      </c>
      <c r="F67">
        <v>150</v>
      </c>
      <c r="G67">
        <v>175</v>
      </c>
      <c r="H67">
        <v>200</v>
      </c>
    </row>
    <row r="68" spans="1:8" x14ac:dyDescent="0.3">
      <c r="A68" t="s">
        <v>1</v>
      </c>
      <c r="B68">
        <v>37.9</v>
      </c>
      <c r="C68">
        <v>57</v>
      </c>
      <c r="D68">
        <v>76.2</v>
      </c>
      <c r="E68">
        <v>95.1</v>
      </c>
      <c r="F68">
        <v>114.2</v>
      </c>
      <c r="G68">
        <v>133.19999999999999</v>
      </c>
      <c r="H68">
        <v>151.9</v>
      </c>
    </row>
    <row r="69" spans="1:8" x14ac:dyDescent="0.3">
      <c r="A69" t="s">
        <v>2</v>
      </c>
      <c r="B69">
        <v>16.129000000000001</v>
      </c>
      <c r="C69">
        <v>23.085999999999999</v>
      </c>
      <c r="D69">
        <v>30.108000000000001</v>
      </c>
      <c r="E69">
        <v>37.011000000000003</v>
      </c>
      <c r="F69">
        <v>44</v>
      </c>
      <c r="G69">
        <v>50.936</v>
      </c>
      <c r="H69">
        <v>57.761000000000003</v>
      </c>
    </row>
    <row r="73" spans="1:8" x14ac:dyDescent="0.3">
      <c r="A73">
        <v>50</v>
      </c>
      <c r="C73">
        <v>37.9</v>
      </c>
      <c r="E73">
        <v>16.129000000000001</v>
      </c>
    </row>
    <row r="74" spans="1:8" x14ac:dyDescent="0.3">
      <c r="A74">
        <v>75</v>
      </c>
      <c r="C74">
        <v>57</v>
      </c>
      <c r="E74">
        <v>23.085999999999999</v>
      </c>
    </row>
    <row r="75" spans="1:8" x14ac:dyDescent="0.3">
      <c r="A75">
        <v>100</v>
      </c>
      <c r="C75">
        <v>76.2</v>
      </c>
      <c r="E75">
        <v>30.108000000000001</v>
      </c>
    </row>
    <row r="76" spans="1:8" x14ac:dyDescent="0.3">
      <c r="A76">
        <v>125</v>
      </c>
      <c r="C76">
        <v>95.1</v>
      </c>
      <c r="E76">
        <v>37.011000000000003</v>
      </c>
    </row>
    <row r="77" spans="1:8" x14ac:dyDescent="0.3">
      <c r="A77">
        <v>150</v>
      </c>
      <c r="C77">
        <v>114.2</v>
      </c>
      <c r="E77">
        <v>44</v>
      </c>
    </row>
    <row r="78" spans="1:8" x14ac:dyDescent="0.3">
      <c r="A78">
        <v>175</v>
      </c>
      <c r="C78">
        <v>133.19999999999999</v>
      </c>
      <c r="E78">
        <v>50.936</v>
      </c>
    </row>
    <row r="79" spans="1:8" x14ac:dyDescent="0.3">
      <c r="A79">
        <v>200</v>
      </c>
      <c r="C79">
        <v>151.9</v>
      </c>
      <c r="E79">
        <v>57.761000000000003</v>
      </c>
    </row>
    <row r="85" spans="1:12" x14ac:dyDescent="0.3">
      <c r="A85" t="s">
        <v>3</v>
      </c>
      <c r="B85">
        <v>20</v>
      </c>
      <c r="C85">
        <v>30</v>
      </c>
      <c r="D85">
        <v>40</v>
      </c>
      <c r="E85">
        <v>50</v>
      </c>
      <c r="F85">
        <v>60</v>
      </c>
      <c r="G85">
        <v>70</v>
      </c>
      <c r="H85">
        <v>80</v>
      </c>
      <c r="I85">
        <v>90</v>
      </c>
      <c r="J85">
        <v>100</v>
      </c>
      <c r="K85">
        <v>110</v>
      </c>
      <c r="L85">
        <v>120</v>
      </c>
    </row>
    <row r="86" spans="1:12" x14ac:dyDescent="0.3">
      <c r="A86" t="s">
        <v>5</v>
      </c>
      <c r="B86">
        <v>1.39</v>
      </c>
      <c r="C86">
        <v>2.12</v>
      </c>
      <c r="D86">
        <v>2.83</v>
      </c>
      <c r="E86">
        <v>3.53</v>
      </c>
      <c r="F86">
        <v>4.22</v>
      </c>
      <c r="G86">
        <v>4.93</v>
      </c>
      <c r="H86">
        <v>5.68</v>
      </c>
      <c r="I86">
        <v>6.33</v>
      </c>
      <c r="J86">
        <v>7.09</v>
      </c>
      <c r="K86">
        <v>7.78</v>
      </c>
      <c r="L86">
        <v>8.48</v>
      </c>
    </row>
    <row r="87" spans="1:12" x14ac:dyDescent="0.3">
      <c r="A87" t="s">
        <v>4</v>
      </c>
      <c r="B87">
        <f>2.926*B86/B85</f>
        <v>0.20335700000000001</v>
      </c>
      <c r="C87">
        <f t="shared" ref="C87:L87" si="3">2.926*C86/C85</f>
        <v>0.20677066666666671</v>
      </c>
      <c r="D87">
        <f t="shared" si="3"/>
        <v>0.20701450000000002</v>
      </c>
      <c r="E87">
        <f t="shared" si="3"/>
        <v>0.2065756</v>
      </c>
      <c r="F87">
        <f t="shared" si="3"/>
        <v>0.20579533333333336</v>
      </c>
      <c r="G87">
        <f t="shared" si="3"/>
        <v>0.20607399999999998</v>
      </c>
      <c r="H87">
        <f t="shared" si="3"/>
        <v>0.20774599999999999</v>
      </c>
      <c r="I87">
        <f t="shared" si="3"/>
        <v>0.20579533333333333</v>
      </c>
      <c r="J87">
        <f t="shared" si="3"/>
        <v>0.20745340000000001</v>
      </c>
      <c r="K87">
        <f t="shared" si="3"/>
        <v>0.20694800000000002</v>
      </c>
      <c r="L87">
        <f t="shared" si="3"/>
        <v>0.20677066666666671</v>
      </c>
    </row>
    <row r="89" spans="1:12" x14ac:dyDescent="0.3">
      <c r="B89">
        <v>20</v>
      </c>
      <c r="C89">
        <v>30</v>
      </c>
      <c r="D89">
        <v>40</v>
      </c>
      <c r="E89">
        <v>50</v>
      </c>
      <c r="F89">
        <v>60</v>
      </c>
      <c r="G89">
        <v>70</v>
      </c>
      <c r="H89">
        <v>80</v>
      </c>
      <c r="I89">
        <v>90</v>
      </c>
      <c r="J89">
        <v>100</v>
      </c>
      <c r="K89">
        <v>110</v>
      </c>
      <c r="L89">
        <v>120</v>
      </c>
    </row>
    <row r="90" spans="1:12" x14ac:dyDescent="0.3">
      <c r="B90">
        <v>0.20335700000000001</v>
      </c>
      <c r="C90">
        <v>0.20677066666666671</v>
      </c>
      <c r="D90">
        <v>0.20701450000000002</v>
      </c>
      <c r="E90">
        <v>0.2065756</v>
      </c>
      <c r="F90">
        <v>0.20579533333333336</v>
      </c>
      <c r="G90">
        <v>0.20607399999999998</v>
      </c>
      <c r="H90">
        <v>0.20774599999999999</v>
      </c>
      <c r="I90">
        <v>0.20579533333333333</v>
      </c>
      <c r="J90">
        <v>0.20745340000000001</v>
      </c>
      <c r="K90">
        <v>0.20694800000000002</v>
      </c>
      <c r="L90">
        <v>0.20677066666666671</v>
      </c>
    </row>
    <row r="93" spans="1:12" x14ac:dyDescent="0.3">
      <c r="B93">
        <v>20</v>
      </c>
      <c r="C93">
        <v>0.20335700000000001</v>
      </c>
    </row>
    <row r="94" spans="1:12" x14ac:dyDescent="0.3">
      <c r="B94">
        <v>30</v>
      </c>
      <c r="C94">
        <v>0.20677066666666671</v>
      </c>
    </row>
    <row r="95" spans="1:12" x14ac:dyDescent="0.3">
      <c r="B95">
        <v>40</v>
      </c>
      <c r="C95">
        <v>0.20701450000000002</v>
      </c>
    </row>
    <row r="96" spans="1:12" x14ac:dyDescent="0.3">
      <c r="B96">
        <v>50</v>
      </c>
      <c r="C96">
        <v>0.2065756</v>
      </c>
    </row>
    <row r="97" spans="2:3" x14ac:dyDescent="0.3">
      <c r="B97">
        <v>60</v>
      </c>
      <c r="C97">
        <v>0.20579533333333336</v>
      </c>
    </row>
    <row r="98" spans="2:3" x14ac:dyDescent="0.3">
      <c r="B98">
        <v>70</v>
      </c>
      <c r="C98">
        <v>0.20607399999999998</v>
      </c>
    </row>
    <row r="99" spans="2:3" x14ac:dyDescent="0.3">
      <c r="B99">
        <v>80</v>
      </c>
      <c r="C99">
        <v>0.20774599999999999</v>
      </c>
    </row>
    <row r="100" spans="2:3" x14ac:dyDescent="0.3">
      <c r="B100">
        <v>90</v>
      </c>
      <c r="C100">
        <v>0.20579533333333333</v>
      </c>
    </row>
    <row r="101" spans="2:3" x14ac:dyDescent="0.3">
      <c r="B101">
        <v>100</v>
      </c>
      <c r="C101">
        <v>0.20745340000000001</v>
      </c>
    </row>
    <row r="102" spans="2:3" x14ac:dyDescent="0.3">
      <c r="B102">
        <v>110</v>
      </c>
      <c r="C102">
        <v>0.20694800000000002</v>
      </c>
    </row>
    <row r="103" spans="2:3" x14ac:dyDescent="0.3">
      <c r="B103">
        <v>120</v>
      </c>
      <c r="C103">
        <v>0.20677066666666671</v>
      </c>
    </row>
    <row r="119" spans="1:5" x14ac:dyDescent="0.3">
      <c r="A119">
        <v>0</v>
      </c>
      <c r="B119">
        <v>8.48</v>
      </c>
      <c r="C119" s="2"/>
      <c r="D119" s="1">
        <v>8.48</v>
      </c>
      <c r="E119" s="3"/>
    </row>
    <row r="120" spans="1:5" x14ac:dyDescent="0.3">
      <c r="A120">
        <v>10</v>
      </c>
      <c r="B120">
        <v>8.35</v>
      </c>
      <c r="C120" s="2"/>
      <c r="D120" s="1">
        <v>8.3512000000000004</v>
      </c>
      <c r="E120" s="3"/>
    </row>
    <row r="121" spans="1:5" x14ac:dyDescent="0.3">
      <c r="A121">
        <v>20</v>
      </c>
      <c r="B121">
        <v>7.98</v>
      </c>
      <c r="C121" s="2"/>
      <c r="D121" s="1">
        <v>7.9686000000000003</v>
      </c>
      <c r="E121" s="3"/>
    </row>
    <row r="122" spans="1:5" x14ac:dyDescent="0.3">
      <c r="A122">
        <v>30</v>
      </c>
      <c r="B122">
        <v>7.45</v>
      </c>
      <c r="C122" s="2"/>
      <c r="D122" s="1">
        <v>7.3438999999999997</v>
      </c>
      <c r="E122" s="3"/>
    </row>
    <row r="123" spans="1:5" x14ac:dyDescent="0.3">
      <c r="A123">
        <v>40</v>
      </c>
      <c r="B123">
        <v>6.66</v>
      </c>
      <c r="C123" s="2"/>
      <c r="D123" s="1">
        <v>6.4961000000000002</v>
      </c>
      <c r="E123" s="3"/>
    </row>
    <row r="124" spans="1:5" x14ac:dyDescent="0.3">
      <c r="A124">
        <v>50</v>
      </c>
      <c r="B124">
        <v>5.66</v>
      </c>
      <c r="C124" s="2"/>
      <c r="D124" s="1">
        <v>5.4508000000000001</v>
      </c>
      <c r="E124" s="3"/>
    </row>
    <row r="125" spans="1:5" x14ac:dyDescent="0.3">
      <c r="A125">
        <v>60</v>
      </c>
      <c r="B125">
        <v>4.51</v>
      </c>
      <c r="C125" s="2"/>
      <c r="D125" s="1">
        <v>4.24</v>
      </c>
      <c r="E125" s="3"/>
    </row>
    <row r="126" spans="1:5" x14ac:dyDescent="0.3">
      <c r="A126">
        <v>70</v>
      </c>
      <c r="B126">
        <v>3.16</v>
      </c>
      <c r="C126" s="2"/>
      <c r="D126" s="1">
        <v>2.9003000000000001</v>
      </c>
      <c r="E126" s="3"/>
    </row>
    <row r="127" spans="1:5" x14ac:dyDescent="0.3">
      <c r="A127">
        <v>80</v>
      </c>
      <c r="B127">
        <v>1.87</v>
      </c>
      <c r="C127" s="2"/>
      <c r="D127" s="1">
        <v>1.4724999999999999</v>
      </c>
      <c r="E127" s="3"/>
    </row>
    <row r="128" spans="1:5" x14ac:dyDescent="0.3">
      <c r="A128">
        <v>90</v>
      </c>
      <c r="B128">
        <v>0.28000000000000003</v>
      </c>
      <c r="C128" s="2"/>
      <c r="D128" s="1">
        <v>0</v>
      </c>
      <c r="E128" s="3"/>
    </row>
    <row r="129" spans="1:5" x14ac:dyDescent="0.3">
      <c r="A129">
        <v>100</v>
      </c>
      <c r="B129">
        <v>1.1599999999999999</v>
      </c>
      <c r="C129" s="2"/>
      <c r="D129" s="1">
        <v>1.4724999999999999</v>
      </c>
      <c r="E129" s="3"/>
    </row>
    <row r="130" spans="1:5" x14ac:dyDescent="0.3">
      <c r="A130">
        <v>110</v>
      </c>
      <c r="B130">
        <v>2.65</v>
      </c>
      <c r="C130" s="2"/>
      <c r="D130" s="1">
        <v>2.9003000000000001</v>
      </c>
      <c r="E130" s="3"/>
    </row>
    <row r="131" spans="1:5" x14ac:dyDescent="0.3">
      <c r="A131">
        <v>120</v>
      </c>
      <c r="B131">
        <v>4.04</v>
      </c>
      <c r="C131" s="2"/>
      <c r="D131" s="1">
        <v>4.24</v>
      </c>
      <c r="E131" s="3"/>
    </row>
    <row r="132" spans="1:5" x14ac:dyDescent="0.3">
      <c r="A132">
        <v>130</v>
      </c>
      <c r="B132">
        <v>5.3</v>
      </c>
      <c r="C132" s="2"/>
      <c r="D132" s="1">
        <v>5.4508000000000001</v>
      </c>
      <c r="E132" s="3"/>
    </row>
    <row r="133" spans="1:5" x14ac:dyDescent="0.3">
      <c r="A133">
        <v>140</v>
      </c>
      <c r="B133">
        <v>6.44</v>
      </c>
      <c r="C133" s="2"/>
      <c r="D133" s="1">
        <v>6.4961000000000002</v>
      </c>
      <c r="E133" s="3"/>
    </row>
    <row r="134" spans="1:5" x14ac:dyDescent="0.3">
      <c r="A134">
        <v>150</v>
      </c>
      <c r="B134">
        <v>7.32</v>
      </c>
      <c r="C134" s="2"/>
      <c r="D134" s="1">
        <v>7.3438999999999997</v>
      </c>
      <c r="E134" s="3"/>
    </row>
    <row r="135" spans="1:5" x14ac:dyDescent="0.3">
      <c r="A135">
        <v>160</v>
      </c>
      <c r="B135">
        <v>7.98</v>
      </c>
      <c r="C135" s="2"/>
      <c r="D135" s="1">
        <v>7.9686000000000003</v>
      </c>
      <c r="E135" s="3"/>
    </row>
    <row r="136" spans="1:5" x14ac:dyDescent="0.3">
      <c r="A136">
        <v>170</v>
      </c>
      <c r="B136">
        <v>8.3699999999999992</v>
      </c>
      <c r="C136" s="2"/>
      <c r="D136" s="1">
        <v>8.3512000000000004</v>
      </c>
      <c r="E136" s="3"/>
    </row>
    <row r="137" spans="1:5" x14ac:dyDescent="0.3">
      <c r="A137">
        <v>180</v>
      </c>
      <c r="B137">
        <v>8.48</v>
      </c>
      <c r="C137" s="2"/>
      <c r="D137" s="1">
        <v>8.48</v>
      </c>
      <c r="E137" s="3"/>
    </row>
    <row r="138" spans="1:5" x14ac:dyDescent="0.3">
      <c r="A138">
        <v>190</v>
      </c>
      <c r="B138">
        <v>8.32</v>
      </c>
      <c r="C138" s="2"/>
      <c r="D138" s="1">
        <v>8.3512000000000004</v>
      </c>
      <c r="E138" s="3"/>
    </row>
    <row r="139" spans="1:5" x14ac:dyDescent="0.3">
      <c r="A139">
        <v>200</v>
      </c>
      <c r="B139">
        <v>7.89</v>
      </c>
      <c r="C139" s="2"/>
      <c r="D139" s="1">
        <v>7.9686000000000003</v>
      </c>
      <c r="E139" s="3"/>
    </row>
    <row r="140" spans="1:5" x14ac:dyDescent="0.3">
      <c r="A140">
        <v>210</v>
      </c>
      <c r="B140">
        <v>7.14</v>
      </c>
      <c r="C140" s="2"/>
      <c r="D140" s="1">
        <v>7.3438999999999997</v>
      </c>
      <c r="E140" s="3"/>
    </row>
    <row r="141" spans="1:5" x14ac:dyDescent="0.3">
      <c r="A141">
        <v>220</v>
      </c>
      <c r="B141">
        <v>6.25</v>
      </c>
      <c r="C141" s="2"/>
      <c r="D141" s="1">
        <v>6.4961000000000002</v>
      </c>
      <c r="E141" s="3"/>
    </row>
    <row r="142" spans="1:5" x14ac:dyDescent="0.3">
      <c r="A142">
        <v>230</v>
      </c>
      <c r="B142">
        <v>5.07</v>
      </c>
      <c r="C142" s="2"/>
      <c r="D142" s="1">
        <v>5.4508000000000001</v>
      </c>
      <c r="E142" s="3"/>
    </row>
    <row r="143" spans="1:5" x14ac:dyDescent="0.3">
      <c r="A143">
        <v>240</v>
      </c>
      <c r="B143">
        <v>3.81</v>
      </c>
      <c r="C143" s="2"/>
      <c r="D143" s="1">
        <v>4.24</v>
      </c>
      <c r="E143" s="3"/>
    </row>
    <row r="144" spans="1:5" x14ac:dyDescent="0.3">
      <c r="A144">
        <v>250</v>
      </c>
      <c r="B144">
        <v>2.36</v>
      </c>
      <c r="C144" s="2"/>
      <c r="D144" s="1">
        <v>2.9003000000000001</v>
      </c>
      <c r="E144" s="3"/>
    </row>
    <row r="145" spans="1:5" x14ac:dyDescent="0.3">
      <c r="A145">
        <v>260</v>
      </c>
      <c r="B145">
        <v>1.07</v>
      </c>
      <c r="C145" s="2"/>
      <c r="D145" s="1">
        <v>1.4724999999999999</v>
      </c>
      <c r="E145" s="3"/>
    </row>
    <row r="146" spans="1:5" x14ac:dyDescent="0.3">
      <c r="A146">
        <v>270</v>
      </c>
      <c r="B146">
        <v>0.19</v>
      </c>
      <c r="C146" s="2"/>
      <c r="D146" s="1">
        <v>0</v>
      </c>
      <c r="E146" s="3"/>
    </row>
    <row r="147" spans="1:5" x14ac:dyDescent="0.3">
      <c r="A147">
        <v>280</v>
      </c>
      <c r="B147">
        <v>1.86</v>
      </c>
      <c r="C147" s="2"/>
      <c r="D147" s="1">
        <v>1.4724999999999999</v>
      </c>
      <c r="E147" s="3"/>
    </row>
    <row r="148" spans="1:5" x14ac:dyDescent="0.3">
      <c r="A148">
        <v>290</v>
      </c>
      <c r="B148">
        <v>3.18</v>
      </c>
      <c r="C148" s="2"/>
      <c r="D148" s="1">
        <v>2.9003000000000001</v>
      </c>
      <c r="E148" s="3"/>
    </row>
    <row r="149" spans="1:5" x14ac:dyDescent="0.3">
      <c r="A149">
        <v>300</v>
      </c>
      <c r="B149">
        <v>4.4000000000000004</v>
      </c>
      <c r="C149" s="2"/>
      <c r="D149" s="1">
        <v>4.24</v>
      </c>
      <c r="E149" s="3"/>
    </row>
    <row r="150" spans="1:5" x14ac:dyDescent="0.3">
      <c r="A150">
        <v>310</v>
      </c>
      <c r="B150">
        <v>5.67</v>
      </c>
      <c r="C150" s="2"/>
      <c r="D150" s="1">
        <v>5.4508000000000001</v>
      </c>
      <c r="E150" s="3"/>
    </row>
    <row r="151" spans="1:5" x14ac:dyDescent="0.3">
      <c r="A151">
        <v>320</v>
      </c>
      <c r="B151">
        <v>6.58</v>
      </c>
      <c r="C151" s="2"/>
      <c r="D151" s="1">
        <v>6.4961000000000002</v>
      </c>
      <c r="E151" s="3"/>
    </row>
    <row r="152" spans="1:5" x14ac:dyDescent="0.3">
      <c r="A152">
        <v>330</v>
      </c>
      <c r="B152">
        <v>7.41</v>
      </c>
      <c r="C152" s="2"/>
      <c r="D152" s="1">
        <v>7.3438999999999997</v>
      </c>
      <c r="E152" s="3"/>
    </row>
    <row r="153" spans="1:5" x14ac:dyDescent="0.3">
      <c r="A153">
        <v>340</v>
      </c>
      <c r="B153">
        <v>7.97</v>
      </c>
      <c r="C153" s="2"/>
      <c r="D153" s="1">
        <v>7.9686000000000003</v>
      </c>
      <c r="E153" s="3"/>
    </row>
    <row r="154" spans="1:5" x14ac:dyDescent="0.3">
      <c r="A154">
        <v>350</v>
      </c>
      <c r="B154">
        <v>8.35</v>
      </c>
      <c r="C154" s="2"/>
      <c r="D154" s="1">
        <v>8.3512000000000004</v>
      </c>
      <c r="E154" s="3"/>
    </row>
    <row r="155" spans="1:5" x14ac:dyDescent="0.3">
      <c r="A155">
        <v>360</v>
      </c>
      <c r="B155">
        <v>8.48</v>
      </c>
      <c r="C155" s="2"/>
      <c r="D155" s="1">
        <v>8.48</v>
      </c>
      <c r="E155" s="3"/>
    </row>
    <row r="168" spans="1:14" x14ac:dyDescent="0.3">
      <c r="A168" s="4" t="s">
        <v>9</v>
      </c>
      <c r="B168">
        <v>-25</v>
      </c>
      <c r="C168">
        <v>-20</v>
      </c>
      <c r="D168">
        <v>-15</v>
      </c>
      <c r="E168">
        <v>-10</v>
      </c>
      <c r="F168">
        <v>-5</v>
      </c>
      <c r="G168">
        <v>0</v>
      </c>
      <c r="H168">
        <v>5</v>
      </c>
      <c r="I168">
        <v>10</v>
      </c>
      <c r="J168">
        <v>15</v>
      </c>
      <c r="K168">
        <v>20</v>
      </c>
      <c r="L168">
        <v>25</v>
      </c>
    </row>
    <row r="169" spans="1:14" ht="14.5" thickBot="1" x14ac:dyDescent="0.35">
      <c r="A169" s="5" t="s">
        <v>7</v>
      </c>
      <c r="B169">
        <v>8.4499999999999993</v>
      </c>
      <c r="C169">
        <v>8.4600000000000009</v>
      </c>
      <c r="D169">
        <v>8.4600000000000009</v>
      </c>
      <c r="E169">
        <v>8.4700000000000006</v>
      </c>
      <c r="F169">
        <v>8.4700000000000006</v>
      </c>
      <c r="G169">
        <v>8.4700000000000006</v>
      </c>
      <c r="H169">
        <v>8.4600000000000009</v>
      </c>
      <c r="I169">
        <v>8.4600000000000009</v>
      </c>
      <c r="J169">
        <v>8.4499999999999993</v>
      </c>
      <c r="K169">
        <v>8.4499999999999993</v>
      </c>
      <c r="L169">
        <v>8.44</v>
      </c>
    </row>
    <row r="170" spans="1:14" ht="14.5" thickBot="1" x14ac:dyDescent="0.35">
      <c r="A170" s="5" t="s">
        <v>10</v>
      </c>
      <c r="B170" s="3">
        <f>2.926*B169/120</f>
        <v>0.20603916666666666</v>
      </c>
      <c r="C170" s="3">
        <f t="shared" ref="C170:L170" si="4">2.926*C169/120</f>
        <v>0.20628300000000002</v>
      </c>
      <c r="D170" s="3">
        <f t="shared" si="4"/>
        <v>0.20628300000000002</v>
      </c>
      <c r="E170" s="3">
        <f t="shared" si="4"/>
        <v>0.20652683333333335</v>
      </c>
      <c r="F170" s="3">
        <f t="shared" si="4"/>
        <v>0.20652683333333335</v>
      </c>
      <c r="G170" s="3">
        <f t="shared" si="4"/>
        <v>0.20652683333333335</v>
      </c>
      <c r="H170" s="3">
        <f t="shared" si="4"/>
        <v>0.20628300000000002</v>
      </c>
      <c r="I170" s="3">
        <f t="shared" si="4"/>
        <v>0.20628300000000002</v>
      </c>
      <c r="J170" s="3">
        <f t="shared" si="4"/>
        <v>0.20603916666666666</v>
      </c>
      <c r="K170" s="3">
        <f t="shared" si="4"/>
        <v>0.20603916666666666</v>
      </c>
      <c r="L170" s="3">
        <f t="shared" si="4"/>
        <v>0.20579533333333336</v>
      </c>
    </row>
    <row r="174" spans="1:14" x14ac:dyDescent="0.3">
      <c r="B174">
        <v>-25</v>
      </c>
      <c r="C174">
        <v>0.20603916666666666</v>
      </c>
      <c r="D174">
        <v>0.20603916666666666</v>
      </c>
      <c r="E174">
        <v>0.20628300000000002</v>
      </c>
      <c r="F174">
        <v>0.20628300000000002</v>
      </c>
      <c r="G174">
        <v>0.20652683333333335</v>
      </c>
      <c r="H174">
        <v>0.20652683333333335</v>
      </c>
      <c r="I174">
        <v>0.20652683333333335</v>
      </c>
      <c r="J174">
        <v>0.20628300000000002</v>
      </c>
      <c r="K174">
        <v>0.20628300000000002</v>
      </c>
      <c r="L174">
        <v>0.20603916666666666</v>
      </c>
      <c r="M174">
        <v>0.20603916666666666</v>
      </c>
      <c r="N174">
        <v>0.20579533333333336</v>
      </c>
    </row>
    <row r="175" spans="1:14" x14ac:dyDescent="0.3">
      <c r="B175">
        <v>-20</v>
      </c>
      <c r="C175">
        <v>0.20628300000000002</v>
      </c>
    </row>
    <row r="176" spans="1:14" x14ac:dyDescent="0.3">
      <c r="B176">
        <v>-15</v>
      </c>
      <c r="C176">
        <v>0.20628300000000002</v>
      </c>
    </row>
    <row r="177" spans="2:3" x14ac:dyDescent="0.3">
      <c r="B177">
        <v>-10</v>
      </c>
      <c r="C177">
        <v>0.20652683333333335</v>
      </c>
    </row>
    <row r="178" spans="2:3" x14ac:dyDescent="0.3">
      <c r="B178">
        <v>-5</v>
      </c>
      <c r="C178">
        <v>0.20652683333333335</v>
      </c>
    </row>
    <row r="179" spans="2:3" x14ac:dyDescent="0.3">
      <c r="B179">
        <v>0</v>
      </c>
      <c r="C179">
        <v>0.20652683333333335</v>
      </c>
    </row>
    <row r="180" spans="2:3" x14ac:dyDescent="0.3">
      <c r="B180">
        <v>5</v>
      </c>
      <c r="C180">
        <v>0.20628300000000002</v>
      </c>
    </row>
    <row r="181" spans="2:3" x14ac:dyDescent="0.3">
      <c r="B181">
        <v>10</v>
      </c>
      <c r="C181">
        <v>0.20628300000000002</v>
      </c>
    </row>
    <row r="182" spans="2:3" x14ac:dyDescent="0.3">
      <c r="B182">
        <v>15</v>
      </c>
      <c r="C182">
        <v>0.20603916666666666</v>
      </c>
    </row>
    <row r="183" spans="2:3" x14ac:dyDescent="0.3">
      <c r="B183">
        <v>20</v>
      </c>
      <c r="C183">
        <v>0.20603916666666666</v>
      </c>
    </row>
    <row r="184" spans="2:3" x14ac:dyDescent="0.3">
      <c r="B184">
        <v>25</v>
      </c>
      <c r="C184">
        <v>0.20579533333333336</v>
      </c>
    </row>
    <row r="199" spans="1:15" x14ac:dyDescent="0.3">
      <c r="A199" s="4" t="s">
        <v>11</v>
      </c>
      <c r="B199">
        <v>-25</v>
      </c>
      <c r="C199">
        <v>-20</v>
      </c>
      <c r="D199">
        <v>-15</v>
      </c>
      <c r="E199">
        <v>-10</v>
      </c>
      <c r="F199">
        <v>-5</v>
      </c>
      <c r="G199">
        <v>0</v>
      </c>
      <c r="H199">
        <v>5</v>
      </c>
      <c r="I199">
        <v>10</v>
      </c>
      <c r="J199">
        <v>15</v>
      </c>
      <c r="K199">
        <v>20</v>
      </c>
      <c r="L199">
        <v>25</v>
      </c>
    </row>
    <row r="200" spans="1:15" ht="14.5" thickBot="1" x14ac:dyDescent="0.35">
      <c r="A200" s="5" t="s">
        <v>7</v>
      </c>
      <c r="B200">
        <v>8.4499999999999993</v>
      </c>
      <c r="C200">
        <v>8.4700000000000006</v>
      </c>
      <c r="D200">
        <v>8.48</v>
      </c>
      <c r="E200">
        <v>8.48</v>
      </c>
      <c r="F200">
        <v>8.48</v>
      </c>
      <c r="G200">
        <v>8.48</v>
      </c>
      <c r="H200">
        <v>8.48</v>
      </c>
      <c r="I200">
        <v>8.48</v>
      </c>
      <c r="J200">
        <v>8.4700000000000006</v>
      </c>
      <c r="K200">
        <v>8.4700000000000006</v>
      </c>
      <c r="L200">
        <v>8.4600000000000009</v>
      </c>
    </row>
    <row r="201" spans="1:15" ht="14.5" thickBot="1" x14ac:dyDescent="0.35">
      <c r="A201" s="5" t="s">
        <v>10</v>
      </c>
      <c r="B201" s="3">
        <f>2.926*B200/120</f>
        <v>0.20603916666666666</v>
      </c>
      <c r="C201" s="3">
        <f t="shared" ref="C201" si="5">2.926*C200/120</f>
        <v>0.20652683333333335</v>
      </c>
      <c r="D201" s="3">
        <f t="shared" ref="D201" si="6">2.926*D200/120</f>
        <v>0.20677066666666671</v>
      </c>
      <c r="E201" s="3">
        <f t="shared" ref="E201" si="7">2.926*E200/120</f>
        <v>0.20677066666666671</v>
      </c>
      <c r="F201" s="3">
        <f t="shared" ref="F201" si="8">2.926*F200/120</f>
        <v>0.20677066666666671</v>
      </c>
      <c r="G201" s="3">
        <f t="shared" ref="G201" si="9">2.926*G200/120</f>
        <v>0.20677066666666671</v>
      </c>
      <c r="H201" s="3">
        <f t="shared" ref="H201" si="10">2.926*H200/120</f>
        <v>0.20677066666666671</v>
      </c>
      <c r="I201" s="3">
        <f t="shared" ref="I201" si="11">2.926*I200/120</f>
        <v>0.20677066666666671</v>
      </c>
      <c r="J201" s="3">
        <f t="shared" ref="J201" si="12">2.926*J200/120</f>
        <v>0.20652683333333335</v>
      </c>
      <c r="K201" s="3">
        <f t="shared" ref="K201" si="13">2.926*K200/120</f>
        <v>0.20652683333333335</v>
      </c>
      <c r="L201" s="3">
        <f t="shared" ref="L201" si="14">2.926*L200/120</f>
        <v>0.20628300000000002</v>
      </c>
    </row>
    <row r="203" spans="1:15" x14ac:dyDescent="0.3">
      <c r="E203">
        <v>0.20603916666666666</v>
      </c>
      <c r="F203">
        <v>0.20652683333333335</v>
      </c>
      <c r="G203">
        <v>0.20677066666666671</v>
      </c>
      <c r="H203">
        <v>0.20677066666666671</v>
      </c>
      <c r="I203">
        <v>0.20677066666666671</v>
      </c>
      <c r="J203">
        <v>0.20677066666666671</v>
      </c>
      <c r="K203">
        <v>0.20677066666666671</v>
      </c>
      <c r="L203">
        <v>0.20677066666666671</v>
      </c>
      <c r="M203">
        <v>0.20652683333333335</v>
      </c>
      <c r="N203">
        <v>0.20652683333333335</v>
      </c>
      <c r="O203">
        <v>0.20628300000000002</v>
      </c>
    </row>
    <row r="205" spans="1:15" x14ac:dyDescent="0.3">
      <c r="B205">
        <v>-25</v>
      </c>
      <c r="C205">
        <v>0.20603916666666666</v>
      </c>
    </row>
    <row r="206" spans="1:15" x14ac:dyDescent="0.3">
      <c r="B206">
        <v>-20</v>
      </c>
      <c r="C206">
        <v>0.20652683333333335</v>
      </c>
    </row>
    <row r="207" spans="1:15" x14ac:dyDescent="0.3">
      <c r="B207">
        <v>-15</v>
      </c>
      <c r="C207">
        <v>0.20677066666666671</v>
      </c>
    </row>
    <row r="208" spans="1:15" x14ac:dyDescent="0.3">
      <c r="B208">
        <v>-10</v>
      </c>
      <c r="C208">
        <v>0.20677066666666671</v>
      </c>
    </row>
    <row r="209" spans="1:13" x14ac:dyDescent="0.3">
      <c r="B209">
        <v>-5</v>
      </c>
      <c r="C209">
        <v>0.20677066666666671</v>
      </c>
    </row>
    <row r="210" spans="1:13" x14ac:dyDescent="0.3">
      <c r="B210">
        <v>0</v>
      </c>
      <c r="C210">
        <v>0.20677066666666671</v>
      </c>
    </row>
    <row r="211" spans="1:13" x14ac:dyDescent="0.3">
      <c r="B211">
        <v>5</v>
      </c>
      <c r="C211">
        <v>0.20677066666666671</v>
      </c>
    </row>
    <row r="212" spans="1:13" x14ac:dyDescent="0.3">
      <c r="B212">
        <v>10</v>
      </c>
      <c r="C212">
        <v>0.20677066666666671</v>
      </c>
    </row>
    <row r="213" spans="1:13" x14ac:dyDescent="0.3">
      <c r="B213">
        <v>15</v>
      </c>
      <c r="C213">
        <v>0.20652683333333335</v>
      </c>
    </row>
    <row r="214" spans="1:13" x14ac:dyDescent="0.3">
      <c r="B214">
        <v>20</v>
      </c>
      <c r="C214">
        <v>0.20652683333333335</v>
      </c>
    </row>
    <row r="215" spans="1:13" x14ac:dyDescent="0.3">
      <c r="B215">
        <v>25</v>
      </c>
      <c r="C215">
        <v>0.20628300000000002</v>
      </c>
    </row>
    <row r="218" spans="1:13" x14ac:dyDescent="0.3">
      <c r="A218" t="s">
        <v>11</v>
      </c>
      <c r="B218">
        <v>-25</v>
      </c>
      <c r="C218">
        <v>-20</v>
      </c>
      <c r="D218">
        <v>-15</v>
      </c>
      <c r="E218">
        <v>-10</v>
      </c>
      <c r="F218">
        <v>-5</v>
      </c>
      <c r="G218">
        <v>0</v>
      </c>
      <c r="H218">
        <v>5</v>
      </c>
      <c r="I218">
        <v>10</v>
      </c>
      <c r="J218">
        <v>15</v>
      </c>
      <c r="K218">
        <v>20</v>
      </c>
      <c r="L218">
        <v>25</v>
      </c>
    </row>
    <row r="219" spans="1:13" x14ac:dyDescent="0.3">
      <c r="A219" t="s">
        <v>6</v>
      </c>
      <c r="B219">
        <v>5.38</v>
      </c>
      <c r="C219">
        <v>5.56</v>
      </c>
      <c r="D219">
        <v>5.68</v>
      </c>
      <c r="E219">
        <v>5.83</v>
      </c>
      <c r="F219">
        <v>5.92</v>
      </c>
      <c r="G219">
        <v>5.96</v>
      </c>
      <c r="H219">
        <v>5.97</v>
      </c>
      <c r="I219">
        <v>5.93</v>
      </c>
      <c r="J219">
        <v>5.85</v>
      </c>
      <c r="K219">
        <v>5.74</v>
      </c>
      <c r="L219">
        <v>5.61</v>
      </c>
    </row>
    <row r="220" spans="1:13" x14ac:dyDescent="0.3">
      <c r="A220" t="s">
        <v>8</v>
      </c>
      <c r="B220">
        <f>2.96*B219/120</f>
        <v>0.13270666666666667</v>
      </c>
      <c r="C220">
        <f t="shared" ref="C220:L220" si="15">2.96*C219/120</f>
        <v>0.13714666666666667</v>
      </c>
      <c r="D220">
        <f t="shared" si="15"/>
        <v>0.14010666666666666</v>
      </c>
      <c r="E220">
        <f t="shared" si="15"/>
        <v>0.14380666666666667</v>
      </c>
      <c r="F220">
        <f t="shared" si="15"/>
        <v>0.14602666666666667</v>
      </c>
      <c r="G220">
        <f t="shared" si="15"/>
        <v>0.14701333333333333</v>
      </c>
      <c r="H220">
        <f t="shared" si="15"/>
        <v>0.14726</v>
      </c>
      <c r="I220">
        <f t="shared" si="15"/>
        <v>0.14627333333333331</v>
      </c>
      <c r="J220">
        <f t="shared" si="15"/>
        <v>0.14429999999999998</v>
      </c>
      <c r="K220">
        <f t="shared" si="15"/>
        <v>0.14158666666666667</v>
      </c>
      <c r="L220">
        <f t="shared" si="15"/>
        <v>0.13838</v>
      </c>
    </row>
    <row r="221" spans="1:13" x14ac:dyDescent="0.3">
      <c r="A221" t="s">
        <v>12</v>
      </c>
      <c r="B221">
        <f>(4*3.1415926*10^-4*400*60*105^2)/(2*(105^2+B218^2)^(3/2))</f>
        <v>0.13221502539621771</v>
      </c>
      <c r="C221">
        <f t="shared" ref="C221:M223" si="16">(4*3.1415926*10^-4*400*60*105^2)/(2*(105^2+C218^2)^(3/2))</f>
        <v>0.13613988759453782</v>
      </c>
      <c r="D221">
        <f t="shared" si="16"/>
        <v>0.13932880656395338</v>
      </c>
      <c r="E221">
        <f t="shared" si="16"/>
        <v>0.14168362875123344</v>
      </c>
      <c r="F221">
        <f t="shared" si="16"/>
        <v>0.14312855402034749</v>
      </c>
      <c r="G221">
        <f t="shared" si="16"/>
        <v>0.14361566171428575</v>
      </c>
      <c r="H221">
        <f t="shared" si="16"/>
        <v>0.14312855402034749</v>
      </c>
      <c r="I221">
        <f t="shared" si="16"/>
        <v>0.14168362875123344</v>
      </c>
      <c r="J221">
        <f t="shared" si="16"/>
        <v>0.13932880656395338</v>
      </c>
      <c r="K221">
        <f t="shared" si="16"/>
        <v>0.13613988759453782</v>
      </c>
      <c r="L221">
        <f t="shared" si="16"/>
        <v>0.13221502539621771</v>
      </c>
    </row>
    <row r="222" spans="1:13" x14ac:dyDescent="0.3">
      <c r="C222">
        <v>0.13270666666666667</v>
      </c>
      <c r="D222">
        <v>0.13714666666666667</v>
      </c>
      <c r="E222">
        <v>0.14010666666666666</v>
      </c>
      <c r="F222">
        <v>0.14380666666666667</v>
      </c>
      <c r="G222">
        <v>0.14602666666666667</v>
      </c>
      <c r="H222">
        <v>0.14701333333333333</v>
      </c>
      <c r="I222">
        <v>0.14726</v>
      </c>
      <c r="J222">
        <v>0.14627333333333331</v>
      </c>
      <c r="K222">
        <v>0.14429999999999998</v>
      </c>
      <c r="L222">
        <v>0.14158666666666667</v>
      </c>
      <c r="M222">
        <v>0.13838</v>
      </c>
    </row>
    <row r="223" spans="1:13" x14ac:dyDescent="0.3">
      <c r="C223">
        <v>0.13221502539621771</v>
      </c>
      <c r="D223">
        <v>0.13613988759453782</v>
      </c>
      <c r="E223">
        <v>0.13932880656395338</v>
      </c>
      <c r="F223">
        <v>0.14168362875123344</v>
      </c>
      <c r="G223">
        <v>0.14312855402034749</v>
      </c>
      <c r="H223">
        <v>0.14361566171428575</v>
      </c>
      <c r="I223">
        <v>0.14312855402034749</v>
      </c>
      <c r="J223">
        <v>0.14168362875123344</v>
      </c>
      <c r="K223">
        <v>0.13932880656395338</v>
      </c>
      <c r="L223">
        <v>0.13613988759453782</v>
      </c>
      <c r="M223">
        <v>0.13221502539621771</v>
      </c>
    </row>
    <row r="224" spans="1:13" x14ac:dyDescent="0.3">
      <c r="B224">
        <v>-25</v>
      </c>
      <c r="C224">
        <v>0.13270666666666667</v>
      </c>
      <c r="D224">
        <v>0.13221502539621771</v>
      </c>
    </row>
    <row r="225" spans="2:4" x14ac:dyDescent="0.3">
      <c r="B225">
        <v>-20</v>
      </c>
      <c r="C225">
        <v>0.13714666666666667</v>
      </c>
      <c r="D225">
        <v>0.13613988759453782</v>
      </c>
    </row>
    <row r="226" spans="2:4" x14ac:dyDescent="0.3">
      <c r="B226">
        <v>-15</v>
      </c>
      <c r="C226">
        <v>0.14010666666666666</v>
      </c>
      <c r="D226">
        <v>0.13932880656395338</v>
      </c>
    </row>
    <row r="227" spans="2:4" x14ac:dyDescent="0.3">
      <c r="B227">
        <v>-10</v>
      </c>
      <c r="C227">
        <v>0.14380666666666667</v>
      </c>
      <c r="D227">
        <v>0.14168362875123344</v>
      </c>
    </row>
    <row r="228" spans="2:4" x14ac:dyDescent="0.3">
      <c r="B228">
        <v>-5</v>
      </c>
      <c r="C228">
        <v>0.14602666666666667</v>
      </c>
      <c r="D228">
        <v>0.14312855402034749</v>
      </c>
    </row>
    <row r="229" spans="2:4" x14ac:dyDescent="0.3">
      <c r="B229">
        <v>0</v>
      </c>
      <c r="C229">
        <v>0.14701333333333333</v>
      </c>
      <c r="D229">
        <v>0.14361566171428575</v>
      </c>
    </row>
    <row r="230" spans="2:4" x14ac:dyDescent="0.3">
      <c r="B230">
        <v>5</v>
      </c>
      <c r="C230">
        <v>0.14726</v>
      </c>
      <c r="D230">
        <v>0.14312855402034749</v>
      </c>
    </row>
    <row r="231" spans="2:4" x14ac:dyDescent="0.3">
      <c r="B231">
        <v>10</v>
      </c>
      <c r="C231">
        <v>0.14627333333333331</v>
      </c>
      <c r="D231">
        <v>0.14168362875123344</v>
      </c>
    </row>
    <row r="232" spans="2:4" x14ac:dyDescent="0.3">
      <c r="B232">
        <v>15</v>
      </c>
      <c r="C232">
        <v>0.14429999999999998</v>
      </c>
      <c r="D232">
        <v>0.13932880656395338</v>
      </c>
    </row>
    <row r="233" spans="2:4" x14ac:dyDescent="0.3">
      <c r="B233">
        <v>20</v>
      </c>
      <c r="C233">
        <v>0.14158666666666667</v>
      </c>
      <c r="D233">
        <v>0.13613988759453782</v>
      </c>
    </row>
    <row r="234" spans="2:4" x14ac:dyDescent="0.3">
      <c r="B234">
        <v>25</v>
      </c>
      <c r="C234">
        <v>0.13838</v>
      </c>
      <c r="D234">
        <v>0.13221502539621771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王传皓</dc:creator>
  <cp:lastModifiedBy>传皓 王</cp:lastModifiedBy>
  <dcterms:created xsi:type="dcterms:W3CDTF">2015-06-05T18:19:34Z</dcterms:created>
  <dcterms:modified xsi:type="dcterms:W3CDTF">2024-12-05T15:20:34Z</dcterms:modified>
</cp:coreProperties>
</file>